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fileSharing readOnlyRecommended="1" userName="Admin" reservationPassword="C1A7"/>
  <workbookPr defaultThemeVersion="124226"/>
  <bookViews>
    <workbookView xWindow="120" yWindow="132" windowWidth="19320" windowHeight="5160"/>
  </bookViews>
  <sheets>
    <sheet name="KB" sheetId="12" r:id="rId1"/>
    <sheet name="ECBH" sheetId="4" r:id="rId2"/>
    <sheet name="CS" sheetId="6" r:id="rId3"/>
    <sheet name="ECBV" sheetId="7" r:id="rId4"/>
    <sheet name="G&amp;P" sheetId="9" r:id="rId5"/>
    <sheet name="COR" sheetId="8" r:id="rId6"/>
    <sheet name="P&amp;N" sheetId="1" r:id="rId7"/>
  </sheets>
  <calcPr calcId="125725"/>
</workbook>
</file>

<file path=xl/calcChain.xml><?xml version="1.0" encoding="utf-8"?>
<calcChain xmlns="http://schemas.openxmlformats.org/spreadsheetml/2006/main">
  <c r="F20" i="9"/>
  <c r="AH57" i="8"/>
  <c r="AL57" s="1"/>
  <c r="AH56"/>
  <c r="AL56" s="1"/>
  <c r="AH53"/>
  <c r="AH52"/>
  <c r="AH49"/>
  <c r="AL49" s="1"/>
  <c r="AH48"/>
  <c r="AI56"/>
  <c r="AJ56" s="1"/>
  <c r="AI52"/>
  <c r="AJ52" s="1"/>
  <c r="AI48"/>
  <c r="AJ48" s="1"/>
  <c r="AG66"/>
  <c r="AG63"/>
  <c r="AI63" s="1"/>
  <c r="AG59"/>
  <c r="AG58"/>
  <c r="AG57"/>
  <c r="AI57" s="1"/>
  <c r="AJ57" s="1"/>
  <c r="AG56"/>
  <c r="AG55"/>
  <c r="AI55" s="1"/>
  <c r="AG54"/>
  <c r="AH54" s="1"/>
  <c r="AG53"/>
  <c r="AI53" s="1"/>
  <c r="AJ53" s="1"/>
  <c r="AG52"/>
  <c r="AG51"/>
  <c r="AG50"/>
  <c r="AG49"/>
  <c r="AI49" s="1"/>
  <c r="AJ49" s="1"/>
  <c r="AG48"/>
  <c r="AG47"/>
  <c r="AF59"/>
  <c r="AF60" s="1"/>
  <c r="AF61" s="1"/>
  <c r="AF62" s="1"/>
  <c r="AF63" s="1"/>
  <c r="AF64" s="1"/>
  <c r="AF65" s="1"/>
  <c r="AF66" s="1"/>
  <c r="AF58"/>
  <c r="AL53" l="1"/>
  <c r="AJ51"/>
  <c r="AJ59"/>
  <c r="AL52"/>
  <c r="AL48"/>
  <c r="AK48"/>
  <c r="AG65"/>
  <c r="AI54"/>
  <c r="AJ54" s="1"/>
  <c r="AH51"/>
  <c r="AH59"/>
  <c r="AJ55"/>
  <c r="AJ63"/>
  <c r="AG64"/>
  <c r="AH50"/>
  <c r="AH58"/>
  <c r="AH66"/>
  <c r="AG62"/>
  <c r="AI51"/>
  <c r="AI59"/>
  <c r="AI66"/>
  <c r="AJ66" s="1"/>
  <c r="AK66" s="1"/>
  <c r="AG61"/>
  <c r="AI50"/>
  <c r="AJ50" s="1"/>
  <c r="AK50" s="1"/>
  <c r="AI58"/>
  <c r="AJ58" s="1"/>
  <c r="AK58" s="1"/>
  <c r="AH55"/>
  <c r="AL55" s="1"/>
  <c r="AH63"/>
  <c r="AL63" s="1"/>
  <c r="AG60"/>
  <c r="AK49"/>
  <c r="AK51"/>
  <c r="AK52"/>
  <c r="AK53"/>
  <c r="AK56"/>
  <c r="AK57"/>
  <c r="AK59"/>
  <c r="AK63"/>
  <c r="D138"/>
  <c r="D137"/>
  <c r="D132"/>
  <c r="D131" s="1"/>
  <c r="D133" s="1"/>
  <c r="D134" s="1"/>
  <c r="Z166" i="4"/>
  <c r="Z169" s="1"/>
  <c r="AA165"/>
  <c r="AA166" s="1"/>
  <c r="AK54" i="8" l="1"/>
  <c r="AL54"/>
  <c r="AI64"/>
  <c r="AJ64" s="1"/>
  <c r="AH64"/>
  <c r="AH61"/>
  <c r="AJ61"/>
  <c r="AI61"/>
  <c r="AJ65"/>
  <c r="AI65"/>
  <c r="AH65"/>
  <c r="AH62"/>
  <c r="AJ62"/>
  <c r="AI62"/>
  <c r="AI60"/>
  <c r="AJ60" s="1"/>
  <c r="AH60"/>
  <c r="AL50"/>
  <c r="AL58"/>
  <c r="AL66"/>
  <c r="AL51"/>
  <c r="AK55"/>
  <c r="AL59"/>
  <c r="AA169" i="4"/>
  <c r="AA168"/>
  <c r="AA167"/>
  <c r="AB165"/>
  <c r="Z167"/>
  <c r="Z168"/>
  <c r="AL60" i="8" l="1"/>
  <c r="AK60"/>
  <c r="AL65"/>
  <c r="AK65"/>
  <c r="AL62"/>
  <c r="AK62"/>
  <c r="AL64"/>
  <c r="AK64"/>
  <c r="AL61"/>
  <c r="AK61"/>
  <c r="AC165" i="4"/>
  <c r="AB166"/>
  <c r="AB169" l="1"/>
  <c r="AB168"/>
  <c r="AB167"/>
  <c r="AD165"/>
  <c r="AC166"/>
  <c r="AC169" l="1"/>
  <c r="AC168"/>
  <c r="AC167"/>
  <c r="AE165"/>
  <c r="AD166"/>
  <c r="AD169" l="1"/>
  <c r="AD168"/>
  <c r="AD167"/>
  <c r="AF165"/>
  <c r="AE166"/>
  <c r="AE169" l="1"/>
  <c r="AE168"/>
  <c r="AE167"/>
  <c r="AG165"/>
  <c r="AF166"/>
  <c r="AF169" l="1"/>
  <c r="AF168"/>
  <c r="AF167"/>
  <c r="AH165"/>
  <c r="AG166"/>
  <c r="AG169" l="1"/>
  <c r="AG168"/>
  <c r="AG167"/>
  <c r="AI165"/>
  <c r="AH166"/>
  <c r="AH169" l="1"/>
  <c r="AH168"/>
  <c r="AH167"/>
  <c r="AJ165"/>
  <c r="AI166"/>
  <c r="AI169" l="1"/>
  <c r="AI168"/>
  <c r="AI167"/>
  <c r="AK165"/>
  <c r="AJ166"/>
  <c r="AJ169" l="1"/>
  <c r="AJ168"/>
  <c r="AJ167"/>
  <c r="AL165"/>
  <c r="AK166"/>
  <c r="AK169" l="1"/>
  <c r="AK168"/>
  <c r="AK167"/>
  <c r="AM165"/>
  <c r="AL166"/>
  <c r="AL169" l="1"/>
  <c r="AL168"/>
  <c r="AL167"/>
  <c r="AN165"/>
  <c r="AM166"/>
  <c r="AM169" l="1"/>
  <c r="AM168"/>
  <c r="AM167"/>
  <c r="AO165"/>
  <c r="AN166"/>
  <c r="AN169" l="1"/>
  <c r="AN168"/>
  <c r="AN167"/>
  <c r="AP165"/>
  <c r="AO166"/>
  <c r="AO169" l="1"/>
  <c r="AO168"/>
  <c r="AO167"/>
  <c r="AQ165"/>
  <c r="AP166"/>
  <c r="AP169" l="1"/>
  <c r="AP168"/>
  <c r="AP167"/>
  <c r="AQ166"/>
  <c r="AR165"/>
  <c r="AS165" l="1"/>
  <c r="AR166"/>
  <c r="AQ169"/>
  <c r="AQ168"/>
  <c r="AQ167"/>
  <c r="AR169" l="1"/>
  <c r="AR168"/>
  <c r="AR167"/>
  <c r="AT165"/>
  <c r="AS166"/>
  <c r="AS169" l="1"/>
  <c r="AS168"/>
  <c r="AS167"/>
  <c r="AU165"/>
  <c r="AT166"/>
  <c r="AT169" l="1"/>
  <c r="AT168"/>
  <c r="AT167"/>
  <c r="AV165"/>
  <c r="AU166"/>
  <c r="AU169" l="1"/>
  <c r="AU168"/>
  <c r="AU167"/>
  <c r="AW165"/>
  <c r="AV166"/>
  <c r="AV169" l="1"/>
  <c r="AV168"/>
  <c r="AV167"/>
  <c r="AX165"/>
  <c r="AX166" s="1"/>
  <c r="AW166"/>
  <c r="AW169" l="1"/>
  <c r="AW168"/>
  <c r="AW167"/>
  <c r="AX169"/>
  <c r="AX168"/>
  <c r="AX167"/>
</calcChain>
</file>

<file path=xl/sharedStrings.xml><?xml version="1.0" encoding="utf-8"?>
<sst xmlns="http://schemas.openxmlformats.org/spreadsheetml/2006/main" count="699" uniqueCount="666">
  <si>
    <t>http://www.nat.vu.nl/CondMat/rw/mech03/draaiendfietswiel.mpg</t>
  </si>
  <si>
    <t>http://www.nat.vu.nl/CondMat/rw/mech03/tollendeaarde.mpg</t>
  </si>
  <si>
    <t>http://www.fearofphysics.com/HangWheel/hangwheel1.html</t>
  </si>
  <si>
    <t xml:space="preserve">           r</t>
  </si>
  <si>
    <t>ALLES IS CONSTANT</t>
  </si>
  <si>
    <t>(rad/s)</t>
  </si>
  <si>
    <t>(s)</t>
  </si>
  <si>
    <t>(rad)</t>
  </si>
  <si>
    <t xml:space="preserve">TIJD PER RONDE = T </t>
  </si>
  <si>
    <t>= RADIALE FREQUENTIE</t>
  </si>
  <si>
    <t>FREQUENTIE = f = 1 / T</t>
  </si>
  <si>
    <t xml:space="preserve"> v</t>
  </si>
  <si>
    <t>STRAAL = r</t>
  </si>
  <si>
    <t>(m)</t>
  </si>
  <si>
    <t>(m/s)</t>
  </si>
  <si>
    <r>
      <t>(Hz) = (s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)</t>
    </r>
  </si>
  <si>
    <r>
      <t xml:space="preserve">HOEK CIRKEL 1 x ROND = 2 </t>
    </r>
    <r>
      <rPr>
        <b/>
        <sz val="11"/>
        <color theme="1"/>
        <rFont val="Calibri"/>
        <family val="2"/>
      </rPr>
      <t xml:space="preserve">π </t>
    </r>
  </si>
  <si>
    <r>
      <t xml:space="preserve">HOEK = </t>
    </r>
    <r>
      <rPr>
        <b/>
        <sz val="11"/>
        <color theme="1"/>
        <rFont val="Calibri"/>
        <family val="2"/>
      </rPr>
      <t>α = ω t</t>
    </r>
  </si>
  <si>
    <r>
      <t xml:space="preserve">SNELHEID = v = </t>
    </r>
    <r>
      <rPr>
        <b/>
        <sz val="11"/>
        <color theme="1"/>
        <rFont val="Calibri"/>
        <family val="2"/>
      </rPr>
      <t>ω r</t>
    </r>
  </si>
  <si>
    <t xml:space="preserve">1   </t>
  </si>
  <si>
    <t xml:space="preserve">PUNT </t>
  </si>
  <si>
    <t>Vx</t>
  </si>
  <si>
    <t>Vy</t>
  </si>
  <si>
    <t>v</t>
  </si>
  <si>
    <t>-v</t>
  </si>
  <si>
    <t>IN DE VIER PUNTEN GELDT:</t>
  </si>
  <si>
    <t>ER IS DUS CONUTINU EEN</t>
  </si>
  <si>
    <t>WISSELING HIERTUSSEN</t>
  </si>
  <si>
    <t>a</t>
  </si>
  <si>
    <t>DIT WORDT DE CENTRIPUTALE VERSNELLING GENOEMD   (LATIJNS CENTRUM &amp; PETERE (GERICHT NAAR))</t>
  </si>
  <si>
    <t>C</t>
  </si>
  <si>
    <t>DAARTOE TEKENEN WE DE FIGUUR NOGMAALS MET V EN a ONTBONDEN ZOALS AANGEGEVEN</t>
  </si>
  <si>
    <t xml:space="preserve"> V</t>
  </si>
  <si>
    <t xml:space="preserve">         r</t>
  </si>
  <si>
    <r>
      <t xml:space="preserve">VOOR EEN HOEK </t>
    </r>
    <r>
      <rPr>
        <b/>
        <sz val="11"/>
        <color theme="1"/>
        <rFont val="Calibri"/>
        <family val="2"/>
      </rPr>
      <t>α = ωt GELDT</t>
    </r>
  </si>
  <si>
    <t>P</t>
  </si>
  <si>
    <t xml:space="preserve"> - v sin ωt</t>
  </si>
  <si>
    <t>v cos ωt</t>
  </si>
  <si>
    <t>ax</t>
  </si>
  <si>
    <t>ay</t>
  </si>
  <si>
    <t>- a</t>
  </si>
  <si>
    <r>
      <t xml:space="preserve">- a cos </t>
    </r>
    <r>
      <rPr>
        <b/>
        <sz val="11"/>
        <color theme="1"/>
        <rFont val="Calibri"/>
        <family val="2"/>
      </rPr>
      <t>ωt</t>
    </r>
  </si>
  <si>
    <r>
      <t xml:space="preserve">- a sin </t>
    </r>
    <r>
      <rPr>
        <b/>
        <sz val="11"/>
        <color theme="1"/>
        <rFont val="Calibri"/>
        <family val="2"/>
      </rPr>
      <t>ωt</t>
    </r>
  </si>
  <si>
    <t>X</t>
  </si>
  <si>
    <t>Y</t>
  </si>
  <si>
    <t>r</t>
  </si>
  <si>
    <t>-r</t>
  </si>
  <si>
    <r>
      <t xml:space="preserve">r cos </t>
    </r>
    <r>
      <rPr>
        <b/>
        <sz val="11"/>
        <color theme="1"/>
        <rFont val="Calibri"/>
        <family val="2"/>
      </rPr>
      <t>ωt</t>
    </r>
  </si>
  <si>
    <r>
      <t xml:space="preserve">r sin </t>
    </r>
    <r>
      <rPr>
        <b/>
        <sz val="11"/>
        <color theme="1"/>
        <rFont val="Calibri"/>
        <family val="2"/>
      </rPr>
      <t>ωt</t>
    </r>
  </si>
  <si>
    <t>GRAFISCH IN Y RICHTING:</t>
  </si>
  <si>
    <t>WEG S</t>
  </si>
  <si>
    <t>Sy(t) (m)</t>
  </si>
  <si>
    <t>Vy(t)</t>
  </si>
  <si>
    <r>
      <t>V = a/</t>
    </r>
    <r>
      <rPr>
        <b/>
        <sz val="11"/>
        <color theme="1"/>
        <rFont val="Calibri"/>
        <family val="2"/>
      </rPr>
      <t>ω  EN  r = V/ω ZODAT  V = ω r EN a = ω</t>
    </r>
    <r>
      <rPr>
        <b/>
        <vertAlign val="superscript"/>
        <sz val="11"/>
        <color theme="1"/>
        <rFont val="Calibri"/>
        <family val="2"/>
      </rPr>
      <t xml:space="preserve">2 </t>
    </r>
    <r>
      <rPr>
        <b/>
        <sz val="11"/>
        <color theme="1"/>
        <rFont val="Calibri"/>
        <family val="2"/>
      </rPr>
      <t>r = V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/ r</t>
    </r>
  </si>
  <si>
    <t>(KRIJG JE LATER)</t>
  </si>
  <si>
    <t>DE FORMULE VOOR a KAN WORDEN AFGELEID M.B.V. DE EERDERE THEORIE OVER BEWEGINGSLEER</t>
  </si>
  <si>
    <t>BEWIJS VOOR DE FORMULES:</t>
  </si>
  <si>
    <t>TER INFORMATIE</t>
  </si>
  <si>
    <t>VELOCITY V</t>
  </si>
  <si>
    <r>
      <rPr>
        <b/>
        <sz val="14"/>
        <color theme="1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>y (m/s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</si>
  <si>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t>ACCELERATION A</t>
  </si>
  <si>
    <r>
      <t xml:space="preserve">MET DE GR KUN JE NAREKENEN DAT DE OPPERVLAKTE VAN EEN SINUS TUSSEN 0 EN </t>
    </r>
    <r>
      <rPr>
        <b/>
        <sz val="11"/>
        <color theme="1"/>
        <rFont val="Calibri"/>
        <family val="2"/>
      </rPr>
      <t xml:space="preserve">π/2 </t>
    </r>
    <r>
      <rPr>
        <b/>
        <sz val="11"/>
        <color theme="1"/>
        <rFont val="Calibri"/>
        <family val="2"/>
        <scheme val="minor"/>
      </rPr>
      <t>= 1</t>
    </r>
  </si>
  <si>
    <t>JE KIJKT DAN NAAR DE VERTICALE OF DE HORIZONTALE BEWEGING</t>
  </si>
  <si>
    <t>HORIZONTAAL GAAT SOORTGELIJK EN LEVERT DEZELFDE FORMULES</t>
  </si>
  <si>
    <t>DE VERSNELLING ZORGT DAN OOK ALLEEN VOOR EEN VERANDERING VAN DE RICHTING VAN  V</t>
  </si>
  <si>
    <r>
      <t xml:space="preserve">(Mode radian, y = sin(x) , Graph, 2nd Calc, 0 Enter </t>
    </r>
    <r>
      <rPr>
        <b/>
        <sz val="11"/>
        <color theme="1"/>
        <rFont val="Calibri"/>
        <family val="2"/>
      </rPr>
      <t>π/2 Enter)</t>
    </r>
  </si>
  <si>
    <t>OMDAT JE NU MET SINUSFUNCTIES TE MAKEN HEBT GELDT DAN:</t>
  </si>
  <si>
    <r>
      <t xml:space="preserve">HOEKSNELHEID = </t>
    </r>
    <r>
      <rPr>
        <b/>
        <sz val="11"/>
        <color rgb="FFFF0000"/>
        <rFont val="Calibri"/>
        <family val="2"/>
      </rPr>
      <t>ω</t>
    </r>
    <r>
      <rPr>
        <b/>
        <sz val="11"/>
        <color theme="1"/>
        <rFont val="Calibri"/>
        <family val="2"/>
      </rPr>
      <t xml:space="preserve"> = 2 π / T = 2 π f</t>
    </r>
  </si>
  <si>
    <r>
      <t xml:space="preserve">(ook   </t>
    </r>
    <r>
      <rPr>
        <b/>
        <sz val="11"/>
        <color theme="1"/>
        <rFont val="Calibri"/>
        <family val="2"/>
      </rPr>
      <t>ω = α/t)</t>
    </r>
  </si>
  <si>
    <r>
      <t xml:space="preserve">(ook    v = </t>
    </r>
    <r>
      <rPr>
        <b/>
        <sz val="11"/>
        <color theme="1"/>
        <rFont val="Calibri"/>
        <family val="2"/>
      </rPr>
      <t>α r / t)</t>
    </r>
  </si>
  <si>
    <t xml:space="preserve">BIJ LOSLATEN GAAT EEN MASSA </t>
  </si>
  <si>
    <t xml:space="preserve">VAN V OP HET MOMENT VAN  </t>
  </si>
  <si>
    <t xml:space="preserve">VERDER VOLGENS DE WERKLIJN </t>
  </si>
  <si>
    <t>LOSLATEN</t>
  </si>
  <si>
    <t>DE RODE GESTIPPELDE LIJN</t>
  </si>
  <si>
    <t>BIJ LOSLATEN IN PUNT P VOLGENS</t>
  </si>
  <si>
    <r>
      <t xml:space="preserve">DE CONSTANTE VERSNELLING </t>
    </r>
    <r>
      <rPr>
        <b/>
        <sz val="11"/>
        <color rgb="FFFF0000"/>
        <rFont val="Calibri"/>
        <family val="2"/>
        <scheme val="minor"/>
      </rPr>
      <t xml:space="preserve">a = </t>
    </r>
    <r>
      <rPr>
        <b/>
        <sz val="11"/>
        <color rgb="FFFF0000"/>
        <rFont val="Calibri"/>
        <family val="2"/>
      </rPr>
      <t>ω</t>
    </r>
    <r>
      <rPr>
        <b/>
        <vertAlign val="superscript"/>
        <sz val="11"/>
        <color rgb="FFFF0000"/>
        <rFont val="Calibri"/>
        <family val="2"/>
      </rPr>
      <t>2</t>
    </r>
    <r>
      <rPr>
        <b/>
        <sz val="11"/>
        <color rgb="FFFF0000"/>
        <rFont val="Calibri"/>
        <family val="2"/>
      </rPr>
      <t xml:space="preserve"> r = v</t>
    </r>
    <r>
      <rPr>
        <b/>
        <vertAlign val="superscript"/>
        <sz val="11"/>
        <color rgb="FFFF0000"/>
        <rFont val="Calibri"/>
        <family val="2"/>
      </rPr>
      <t>2</t>
    </r>
    <r>
      <rPr>
        <b/>
        <sz val="11"/>
        <color rgb="FFFF0000"/>
        <rFont val="Calibri"/>
        <family val="2"/>
      </rPr>
      <t xml:space="preserve"> /r (m/s</t>
    </r>
    <r>
      <rPr>
        <b/>
        <vertAlign val="superscript"/>
        <sz val="11"/>
        <color rgb="FFFF0000"/>
        <rFont val="Calibri"/>
        <family val="2"/>
      </rPr>
      <t>2</t>
    </r>
    <r>
      <rPr>
        <b/>
        <sz val="11"/>
        <color rgb="FFFF0000"/>
        <rFont val="Calibri"/>
        <family val="2"/>
      </rPr>
      <t>)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ZORGT ER VOOR DAT DE CIRKEL WORDT DOORLOPEN</t>
    </r>
  </si>
  <si>
    <t>EENPARIGE CIRKELBEWEGING IN HORIZONTAAL VLAK</t>
  </si>
  <si>
    <t>CIRKELSLINGER</t>
  </si>
  <si>
    <t>EENPARIGE CIRKELBEWEGING IN VERTICAAL VLAK</t>
  </si>
  <si>
    <t xml:space="preserve">HOEWEL DE MASSA STEEDS VERDER VAN HET MIDDELPUNT AF GAAT IS ZIJN BEWEGINGSRICHTING </t>
  </si>
  <si>
    <t>TANGENTIAAL OP DE WERKLIJN BEHORENDE BIJ HET PUNT VAN LOSLATEN, EN NIET RADIAAL</t>
  </si>
  <si>
    <t>CENTRIPUTALE KRACHT</t>
  </si>
  <si>
    <t>ARBEID</t>
  </si>
  <si>
    <t>ALS V = CONSTANT WERKT ER IN DE RICHTING VAN V GEEN KRACHT</t>
  </si>
  <si>
    <t>W = F * S</t>
  </si>
  <si>
    <t>RADIAAL WERKT DE CENTRIPUTALE KRACHT MAAR DEZE VERPLAATST ZICH NIET</t>
  </si>
  <si>
    <t>V LEGT WEL EEN WEG AF MAAR IN DE RICHTING VAN V WERKT GEEN KRACHT</t>
  </si>
  <si>
    <t>BIJ EEN EENPARIGE CIRKELBEWEGING ZIJN ER GEEN ANDERE KRACHTEN DIE OP DE MASSA WERKEN</t>
  </si>
  <si>
    <t>(1e WET VAN NEWTON)</t>
  </si>
  <si>
    <r>
      <t>( 2</t>
    </r>
    <r>
      <rPr>
        <b/>
        <vertAlign val="superscript"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 xml:space="preserve"> WET VAN NEWTON)</t>
    </r>
  </si>
  <si>
    <t>ZODRA DE MASSA LOS RAAKT WERKEN ER OP DE MASSA GEEN KRACHTEN MEER</t>
  </si>
  <si>
    <t>NA HET LOSLATEN GAAT DE MASSA DAAROM VERDER IN DE RICHTING VAN V OP HET MOMENT VAN LOSLATEN.</t>
  </si>
  <si>
    <t>ENGELS: MERRY-GO-ROUND</t>
  </si>
  <si>
    <t xml:space="preserve">DE CENTRIPUTALE VERSNELLING VEROORZAAKT ECHTER EEN </t>
  </si>
  <si>
    <t>ER WORDT BIJ EEN HORIZONTALE ECB GEEN ARBEID VERRICHT</t>
  </si>
  <si>
    <t>ONDERAAN STAAT TER INFORMATIE EEN TOELICHTING EN BEWIJS VOOR DEZE FORMULES</t>
  </si>
  <si>
    <t xml:space="preserve">BIJ EEN RECHTLIJNIGE BEWEGING IS ER IN DIE RICHTING EEN KRACHT NODIG OM TE VERSNELLEN </t>
  </si>
  <si>
    <t>ER IS OOK EEN KRACHT NODIG OM VAN RICHTING TE VERANDEREN</t>
  </si>
  <si>
    <t>BIJ EEN ROTATIE VERANDERT DE RICHTING EN DIT VEREIST EEN KRACHT</t>
  </si>
  <si>
    <t>DIE KRACHT MOET WORDEN GELEVERD DOOR HET DRAAISYSTEEM WAARIN DE MASSA ZICH BEVINDT</t>
  </si>
  <si>
    <t>ALS DIE KRACHT NIET EXPLICIET WORDT AANGEBRACHT DAN WORDT DEZE IMPLICIET GELEVERD DOOR HET DRAAISYSTEEM</t>
  </si>
  <si>
    <t>OMDAT HET DRAAISYSTEEM DEZE KRACHT MOET LEVEREN ONDERVINDT HET DRAAISYSTEEM ZELF EEN REACTIE KRACHT R = - Fmpz</t>
  </si>
  <si>
    <t>OP DE MASSA WERKEN GEEN NAAR BUITEN GERICHTE KRACHTEN</t>
  </si>
  <si>
    <t>DIT KAN DOOR EEN TOUW, EEN LEUNING OF DOOR BV WRIJVING TUSSEN DE MASSA EN DE DRAAISCHIJF</t>
  </si>
  <si>
    <t>ANDERS GEZEGD;  DE RONDDRAAIENDE MASSA MOET OP DE EEN OF ANDERE MANIER WORDEN "VASTGEHOUDEN"</t>
  </si>
  <si>
    <t>DOOR HET DRAAISYSTEEM OM TE KUNNEN DRAAIEN</t>
  </si>
  <si>
    <r>
      <t xml:space="preserve">ER AF VLIEGEN WORDT DUS UITSLUITEND VEROORZAAKT </t>
    </r>
    <r>
      <rPr>
        <b/>
        <sz val="11"/>
        <color rgb="FFFF0000"/>
        <rFont val="Calibri"/>
        <family val="2"/>
        <scheme val="minor"/>
      </rPr>
      <t>DOOR</t>
    </r>
    <r>
      <rPr>
        <b/>
        <sz val="11"/>
        <color theme="1"/>
        <rFont val="Calibri"/>
        <family val="2"/>
        <scheme val="minor"/>
      </rPr>
      <t xml:space="preserve"> HET WEGVALLEN VAN Fmpz NA HET </t>
    </r>
    <r>
      <rPr>
        <b/>
        <sz val="11"/>
        <color rgb="FFFF0000"/>
        <rFont val="Calibri"/>
        <family val="2"/>
        <scheme val="minor"/>
      </rPr>
      <t>LOSLATEN</t>
    </r>
  </si>
  <si>
    <r>
      <t xml:space="preserve">  r  = ∫       V cos ωt dt = V / </t>
    </r>
    <r>
      <rPr>
        <b/>
        <sz val="11"/>
        <color theme="1"/>
        <rFont val="Calibri"/>
        <family val="2"/>
      </rPr>
      <t>ω</t>
    </r>
  </si>
  <si>
    <t xml:space="preserve">EN </t>
  </si>
  <si>
    <t xml:space="preserve">DIT VOLGT UIT DE INTEGRAAL   V = ∫      - a sin ωt dt </t>
  </si>
  <si>
    <r>
      <t>= V/</t>
    </r>
    <r>
      <rPr>
        <b/>
        <sz val="11"/>
        <color theme="1"/>
        <rFont val="Calibri"/>
        <family val="2"/>
      </rPr>
      <t>ω</t>
    </r>
  </si>
  <si>
    <r>
      <t>= - a /</t>
    </r>
    <r>
      <rPr>
        <b/>
        <sz val="11"/>
        <color theme="1"/>
        <rFont val="Calibri"/>
        <family val="2"/>
      </rPr>
      <t>ω  cos ωt |</t>
    </r>
  </si>
  <si>
    <r>
      <t>=  a/</t>
    </r>
    <r>
      <rPr>
        <b/>
        <sz val="11"/>
        <color theme="1"/>
        <rFont val="Calibri"/>
        <family val="2"/>
      </rPr>
      <t>ω</t>
    </r>
  </si>
  <si>
    <r>
      <t>=    V/</t>
    </r>
    <r>
      <rPr>
        <b/>
        <sz val="11"/>
        <color theme="1"/>
        <rFont val="Calibri"/>
        <family val="2"/>
      </rPr>
      <t>ω sin ωt  |</t>
    </r>
  </si>
  <si>
    <t>MEN NOEMT DIT EEN GEOSTROFISCHE WIND</t>
  </si>
  <si>
    <t>BIJ HOGE LUCHTDRUK GEBIEDEN JUIST HET HOOGST</t>
  </si>
  <si>
    <t>DE VOLGENDE TABEL GEEFT EEN OVERZICHT VAN DE DRAAIRICHTINGEN</t>
  </si>
  <si>
    <t>NOORDELIJK HALFROND</t>
  </si>
  <si>
    <t>ZUIDELIJK HALFROND</t>
  </si>
  <si>
    <t>LINKSOM</t>
  </si>
  <si>
    <t>TEGEN DE WIJZERS VAN DE KLOK IN</t>
  </si>
  <si>
    <t>COUNTER CLOCKWISE</t>
  </si>
  <si>
    <t>MET DE WIJZERS VAN DE KLOK MEE</t>
  </si>
  <si>
    <t>CLOCKWISE</t>
  </si>
  <si>
    <t>ORKAAN</t>
  </si>
  <si>
    <t>TYPHOON</t>
  </si>
  <si>
    <t>TORNADO</t>
  </si>
  <si>
    <t>HOGE DRUK GEBIED</t>
  </si>
  <si>
    <t>LAGE DRUK GEBIED</t>
  </si>
  <si>
    <t>?</t>
  </si>
  <si>
    <t>BOVEN IS WAT JE VAN BUITEN ZIET ALS JE STIL STAAT</t>
  </si>
  <si>
    <t>BILJARTBAL OP EEN DRAAIENDE TAFEL ZONDER WRIJVING</t>
  </si>
  <si>
    <t xml:space="preserve">DIT IS EEN EENPARIGE RECHTLIJNIGE BEWEGING </t>
  </si>
  <si>
    <t xml:space="preserve">   (NL:   H VOLGENS HORLOGE/HOUR)</t>
  </si>
  <si>
    <t>STROMING BIJ LAGEDRUKGEBIED OP NOORDELIJK HALFROND</t>
  </si>
  <si>
    <t>LUCHTVERSCHILKRACHT</t>
  </si>
  <si>
    <t>TENDENS CORIOLISEFFECT</t>
  </si>
  <si>
    <t>HAAKS OP BEWEGINGSRICHTING</t>
  </si>
  <si>
    <t>BEWEGINGSRICHTING</t>
  </si>
  <si>
    <t>WET VAN BUYS BALLOT</t>
  </si>
  <si>
    <t>STROMING LAGEDRUKGEBIED NOORDELIJK HALFROND</t>
  </si>
  <si>
    <t>DRAAIEN VAN EEN BAK MET VLOEISTOF</t>
  </si>
  <si>
    <t>http://upload.wikimedia.org/wikipedia/commons/b/b6/Corioliskraftanimation.gif</t>
  </si>
  <si>
    <t>WE BEKIJKEN NU EEN ECB IN EEN VERTICAAL VLAK</t>
  </si>
  <si>
    <t>ALS ER GEEN ZWAARTEKRACHT ZOU ZIJN ZOU HETZELFDE GELDEN ALS VOOR DE ECBH</t>
  </si>
  <si>
    <t>DE POTENTIELE ENERGIE VARIEERT TUSSEN - mgr EN mgr</t>
  </si>
  <si>
    <t>DIT BEREKEN JE MET DE WET VAN BEHOUD VAN ENERGIE</t>
  </si>
  <si>
    <r>
      <t>= (</t>
    </r>
    <r>
      <rPr>
        <b/>
        <sz val="11"/>
        <color theme="1"/>
        <rFont val="Calibri"/>
        <family val="2"/>
      </rPr>
      <t>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r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+ 2mg)</t>
    </r>
    <r>
      <rPr>
        <b/>
        <vertAlign val="superscript"/>
        <sz val="11"/>
        <color theme="1"/>
        <rFont val="Calibri"/>
        <family val="2"/>
      </rPr>
      <t>1/2</t>
    </r>
    <r>
      <rPr>
        <b/>
        <sz val="11"/>
        <color theme="1"/>
        <rFont val="Calibri"/>
        <family val="2"/>
      </rPr>
      <t xml:space="preserve"> - ωr</t>
    </r>
  </si>
  <si>
    <r>
      <t>v =  Vo - V  =  (V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+ 2mg)</t>
    </r>
    <r>
      <rPr>
        <b/>
        <vertAlign val="superscript"/>
        <sz val="11"/>
        <color theme="1"/>
        <rFont val="Calibri"/>
        <family val="2"/>
        <scheme val="minor"/>
      </rPr>
      <t>1/2</t>
    </r>
    <r>
      <rPr>
        <b/>
        <sz val="11"/>
        <color theme="1"/>
        <rFont val="Calibri"/>
        <family val="2"/>
        <scheme val="minor"/>
      </rPr>
      <t xml:space="preserve"> - V</t>
    </r>
  </si>
  <si>
    <r>
      <t>DE SNELHEID V(t) = V - v sin (</t>
    </r>
    <r>
      <rPr>
        <b/>
        <sz val="11"/>
        <color theme="1"/>
        <rFont val="Calibri"/>
        <family val="2"/>
      </rPr>
      <t>ωt) = ω</t>
    </r>
    <r>
      <rPr>
        <b/>
        <sz val="11"/>
        <color theme="1"/>
        <rFont val="Calibri"/>
        <family val="2"/>
        <scheme val="minor"/>
      </rPr>
      <t xml:space="preserve"> r - v sin </t>
    </r>
    <r>
      <rPr>
        <b/>
        <sz val="11"/>
        <color theme="1"/>
        <rFont val="Calibri"/>
        <family val="2"/>
      </rPr>
      <t xml:space="preserve">ωt = </t>
    </r>
  </si>
  <si>
    <r>
      <t xml:space="preserve">ωr - </t>
    </r>
    <r>
      <rPr>
        <b/>
        <sz val="11"/>
        <color theme="1"/>
        <rFont val="Calibri"/>
        <family val="2"/>
        <scheme val="minor"/>
      </rPr>
      <t>{ (</t>
    </r>
    <r>
      <rPr>
        <b/>
        <sz val="11"/>
        <color theme="1"/>
        <rFont val="Calibri"/>
        <family val="2"/>
      </rPr>
      <t>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r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+ 2mg)</t>
    </r>
    <r>
      <rPr>
        <b/>
        <vertAlign val="superscript"/>
        <sz val="11"/>
        <color theme="1"/>
        <rFont val="Calibri"/>
        <family val="2"/>
      </rPr>
      <t>1/2</t>
    </r>
    <r>
      <rPr>
        <b/>
        <sz val="11"/>
        <color theme="1"/>
        <rFont val="Calibri"/>
        <family val="2"/>
      </rPr>
      <t xml:space="preserve"> - ωr} sin ωt</t>
    </r>
  </si>
  <si>
    <r>
      <t xml:space="preserve">HET VARIABEL VERMOGEN IS DE EERSTE AFGELEIDE HIERVAN    p = mgr </t>
    </r>
    <r>
      <rPr>
        <b/>
        <sz val="11"/>
        <color theme="1"/>
        <rFont val="Calibri"/>
        <family val="2"/>
      </rPr>
      <t>ω cos ωt   (W)</t>
    </r>
  </si>
  <si>
    <t>MET ZWAARTEKRACHT GAAT ECHTER HET GEWICHT VAN DE MASSA EN DE POTENTIELE ENERGIE EEN ROL SPELEN</t>
  </si>
  <si>
    <t>DE MASSA DRAAIT NOG NET ROND ALS BOVENAAN DE SPANKRACHT IN HET TOUW GELIJK IS AAN HET GEWICHT VAN DE MASSA</t>
  </si>
  <si>
    <r>
      <t xml:space="preserve">m </t>
    </r>
    <r>
      <rPr>
        <b/>
        <sz val="11"/>
        <color theme="1"/>
        <rFont val="Calibri"/>
        <family val="2"/>
      </rPr>
      <t>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 r  = m v</t>
    </r>
    <r>
      <rPr>
        <b/>
        <vertAlign val="superscript"/>
        <sz val="11"/>
        <color theme="1"/>
        <rFont val="Calibri"/>
        <family val="2"/>
      </rPr>
      <t xml:space="preserve">2 </t>
    </r>
    <r>
      <rPr>
        <b/>
        <sz val="11"/>
        <color theme="1"/>
        <rFont val="Calibri"/>
        <family val="2"/>
      </rPr>
      <t>/ r = mg</t>
    </r>
  </si>
  <si>
    <r>
      <t xml:space="preserve">ω </t>
    </r>
    <r>
      <rPr>
        <b/>
        <u/>
        <sz val="11"/>
        <color theme="1"/>
        <rFont val="Calibri"/>
        <family val="2"/>
      </rPr>
      <t>&gt;</t>
    </r>
    <r>
      <rPr>
        <b/>
        <sz val="11"/>
        <color theme="1"/>
        <rFont val="Calibri"/>
        <family val="2"/>
      </rPr>
      <t xml:space="preserve"> (g/r)</t>
    </r>
    <r>
      <rPr>
        <b/>
        <vertAlign val="superscript"/>
        <sz val="11"/>
        <color theme="1"/>
        <rFont val="Calibri"/>
        <family val="2"/>
      </rPr>
      <t>1/2</t>
    </r>
    <r>
      <rPr>
        <b/>
        <sz val="11"/>
        <color theme="1"/>
        <rFont val="Calibri"/>
        <family val="2"/>
      </rPr>
      <t xml:space="preserve">    EN OOK   V </t>
    </r>
    <r>
      <rPr>
        <b/>
        <u/>
        <sz val="11"/>
        <color theme="1"/>
        <rFont val="Calibri"/>
        <family val="2"/>
      </rPr>
      <t>&gt;</t>
    </r>
    <r>
      <rPr>
        <b/>
        <sz val="11"/>
        <color theme="1"/>
        <rFont val="Calibri"/>
        <family val="2"/>
      </rPr>
      <t xml:space="preserve"> (g r )</t>
    </r>
    <r>
      <rPr>
        <b/>
        <vertAlign val="superscript"/>
        <sz val="11"/>
        <color theme="1"/>
        <rFont val="Calibri"/>
        <family val="2"/>
      </rPr>
      <t>1/2</t>
    </r>
  </si>
  <si>
    <t>HOE GROTER DE STRAAL HOE SNELLER JE MOET DRAAIEN OM NOG NET ROND TE KUNNEN KOMEN</t>
  </si>
  <si>
    <t>BIJ EEN MASSA OP EEN STAAF OF SCHIJF GELDT DEZE VOORWAARDE NIET</t>
  </si>
  <si>
    <t>WE BEKIJKEN NU DE VOLGENDE TWEE SITUATIES</t>
  </si>
  <si>
    <r>
      <t xml:space="preserve">DUS V </t>
    </r>
    <r>
      <rPr>
        <b/>
        <u/>
        <sz val="11"/>
        <color theme="1"/>
        <rFont val="Calibri"/>
        <family val="2"/>
        <scheme val="minor"/>
      </rPr>
      <t>&gt;</t>
    </r>
    <r>
      <rPr>
        <b/>
        <sz val="11"/>
        <color theme="1"/>
        <rFont val="Calibri"/>
        <family val="2"/>
        <scheme val="minor"/>
      </rPr>
      <t xml:space="preserve"> (2gr)</t>
    </r>
    <r>
      <rPr>
        <b/>
        <vertAlign val="superscript"/>
        <sz val="11"/>
        <color theme="1"/>
        <rFont val="Calibri"/>
        <family val="2"/>
        <scheme val="minor"/>
      </rPr>
      <t>1/2</t>
    </r>
    <r>
      <rPr>
        <b/>
        <sz val="11"/>
        <color theme="1"/>
        <rFont val="Calibri"/>
        <family val="2"/>
        <scheme val="minor"/>
      </rPr>
      <t xml:space="preserve">   EN   </t>
    </r>
    <r>
      <rPr>
        <b/>
        <sz val="11"/>
        <color theme="1"/>
        <rFont val="Calibri"/>
        <family val="2"/>
      </rPr>
      <t xml:space="preserve">ω </t>
    </r>
    <r>
      <rPr>
        <b/>
        <u/>
        <sz val="11"/>
        <color theme="1"/>
        <rFont val="Calibri"/>
        <family val="2"/>
      </rPr>
      <t>&gt;</t>
    </r>
    <r>
      <rPr>
        <b/>
        <sz val="11"/>
        <color theme="1"/>
        <rFont val="Calibri"/>
        <family val="2"/>
      </rPr>
      <t xml:space="preserve"> ( 2g/r)</t>
    </r>
    <r>
      <rPr>
        <b/>
        <vertAlign val="superscript"/>
        <sz val="11"/>
        <color theme="1"/>
        <rFont val="Calibri"/>
        <family val="2"/>
      </rPr>
      <t>1/2</t>
    </r>
  </si>
  <si>
    <t xml:space="preserve"> Fmpz = G</t>
  </si>
  <si>
    <r>
      <t xml:space="preserve">HET DRAAISYSTEEM MOET EEN SINUSVORMIGE POTENTIELE ENERGIE LEVEREN VAN   Ep(t) = mgr sin </t>
    </r>
    <r>
      <rPr>
        <b/>
        <sz val="11"/>
        <color theme="1"/>
        <rFont val="Calibri"/>
        <family val="2"/>
      </rPr>
      <t>ωt    (J)</t>
    </r>
  </si>
  <si>
    <t>CASE 1: HET DRAAISYSTEEM HANDHAAFT EEN CONSTANTE SNELHEID</t>
  </si>
  <si>
    <t>CASE 2: DRAAISYSTEEM LEVERT ZELFDE CONSTANTE VERMOGEN EN SNELHEID VARIEERT</t>
  </si>
  <si>
    <r>
      <t xml:space="preserve">OM ROND TE KUNNEN KOMEN MET SNELHEID BOVENAAN Vb </t>
    </r>
    <r>
      <rPr>
        <b/>
        <u/>
        <sz val="11"/>
        <color theme="1"/>
        <rFont val="Calibri"/>
        <family val="2"/>
        <scheme val="minor"/>
      </rPr>
      <t>&gt;</t>
    </r>
    <r>
      <rPr>
        <b/>
        <sz val="11"/>
        <color theme="1"/>
        <rFont val="Calibri"/>
        <family val="2"/>
        <scheme val="minor"/>
      </rPr>
      <t xml:space="preserve"> 0, MOET 1/2 m V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- mgr </t>
    </r>
    <r>
      <rPr>
        <b/>
        <u/>
        <sz val="11"/>
        <color theme="1"/>
        <rFont val="Calibri"/>
        <family val="2"/>
        <scheme val="minor"/>
      </rPr>
      <t>&gt;</t>
    </r>
    <r>
      <rPr>
        <b/>
        <sz val="11"/>
        <color theme="1"/>
        <rFont val="Calibri"/>
        <family val="2"/>
        <scheme val="minor"/>
      </rPr>
      <t xml:space="preserve"> 0 </t>
    </r>
  </si>
  <si>
    <r>
      <t xml:space="preserve">DE MINIMALE REFERENTIE </t>
    </r>
    <r>
      <rPr>
        <b/>
        <sz val="11"/>
        <color theme="1"/>
        <rFont val="Calibri"/>
        <family val="2"/>
      </rPr>
      <t>ω MOET NU √2 KEER ZO GROOT ZIJN ALS BIJ CASE 1</t>
    </r>
  </si>
  <si>
    <r>
      <t>DAN GELDT ONDERAAN:    1/2 m V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+ mgr = 1/2 m Vo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</t>
    </r>
  </si>
  <si>
    <r>
      <t xml:space="preserve">HOE GROTER r HOE HOGER </t>
    </r>
    <r>
      <rPr>
        <b/>
        <sz val="11"/>
        <color theme="1"/>
        <rFont val="Calibri"/>
        <family val="2"/>
      </rPr>
      <t>ω MOET ZIJN OM ROND TE KOMEN</t>
    </r>
  </si>
  <si>
    <t>DE SNELHEID WORDT DAN BOVENAAN IETS KLEINER EN ONDERAAN IETS GROTER T.O.V. DE REFERENTIE SNELHEID V</t>
  </si>
  <si>
    <t>OOK ALS EEN MASSALOZE STAAF OF SCHIJF WORDT GEBRUIKT</t>
  </si>
  <si>
    <r>
      <t xml:space="preserve">WE NEMEN ALS REFERENTIE DE HORIZONTALE LIJN DOOR HET DRAAIPUNT MET SNELHEID V = </t>
    </r>
    <r>
      <rPr>
        <b/>
        <sz val="11"/>
        <color theme="1"/>
        <rFont val="Calibri"/>
        <family val="2"/>
      </rPr>
      <t>ωr</t>
    </r>
  </si>
  <si>
    <t>LEUK OM EENS MEE TE EXPERIMENTEREN EN AAN TE METEN</t>
  </si>
  <si>
    <r>
      <t>p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+ m g h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vertAlign val="superscript"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 xml:space="preserve">+ 1/2 </t>
    </r>
    <r>
      <rPr>
        <b/>
        <sz val="11"/>
        <color theme="1"/>
        <rFont val="Calibri"/>
        <family val="2"/>
      </rPr>
      <t>ρ V</t>
    </r>
    <r>
      <rPr>
        <b/>
        <vertAlign val="subscript"/>
        <sz val="11"/>
        <color theme="1"/>
        <rFont val="Calibri"/>
        <family val="2"/>
      </rPr>
      <t>1</t>
    </r>
    <r>
      <rPr>
        <b/>
        <vertAlign val="superscript"/>
        <sz val="11"/>
        <color theme="1"/>
        <rFont val="Calibri"/>
        <family val="2"/>
      </rPr>
      <t xml:space="preserve">2 </t>
    </r>
    <r>
      <rPr>
        <b/>
        <sz val="11"/>
        <color theme="1"/>
        <rFont val="Calibri"/>
        <family val="2"/>
      </rPr>
      <t>= p</t>
    </r>
    <r>
      <rPr>
        <b/>
        <vertAlign val="subscript"/>
        <sz val="11"/>
        <color theme="1"/>
        <rFont val="Calibri"/>
        <family val="2"/>
      </rPr>
      <t xml:space="preserve">2 </t>
    </r>
    <r>
      <rPr>
        <b/>
        <sz val="11"/>
        <color theme="1"/>
        <rFont val="Calibri"/>
        <family val="2"/>
      </rPr>
      <t>+ m g h</t>
    </r>
    <r>
      <rPr>
        <b/>
        <vertAlign val="subscript"/>
        <sz val="11"/>
        <color theme="1"/>
        <rFont val="Calibri"/>
        <family val="2"/>
      </rPr>
      <t xml:space="preserve">2 </t>
    </r>
    <r>
      <rPr>
        <b/>
        <sz val="11"/>
        <color theme="1"/>
        <rFont val="Calibri"/>
        <family val="2"/>
      </rPr>
      <t>+ 1/2 ρ V</t>
    </r>
    <r>
      <rPr>
        <b/>
        <vertAlign val="subscript"/>
        <sz val="11"/>
        <color theme="1"/>
        <rFont val="Calibri"/>
        <family val="2"/>
      </rPr>
      <t>2</t>
    </r>
    <r>
      <rPr>
        <b/>
        <vertAlign val="superscript"/>
        <sz val="11"/>
        <color theme="1"/>
        <rFont val="Calibri"/>
        <family val="2"/>
      </rPr>
      <t>2</t>
    </r>
  </si>
  <si>
    <t>(KRIJG JE LATER NOG)</t>
  </si>
  <si>
    <t>ROTATIE KRACHTEN NADER BEKEKEN</t>
  </si>
  <si>
    <t>ROTATIESYSTEEM = DRAAISYSTEEM</t>
  </si>
  <si>
    <t>DIT  WORDT OOK WEL EEN VAST OF INERTIAAL COORDINATENSTELSEL GENOEMD</t>
  </si>
  <si>
    <t>WE GAAN NU DE BEWEGING VAN DE MASSA BEKIJKEN BINNEN EEN ROTEREND ASSENSTELSEL</t>
  </si>
  <si>
    <t>WE GEBRUIKEN HIERVOOR EEN TWEEDE ASSENSTELSEL PQ DAT MET DE SCHIJF MEEDRAAIT</t>
  </si>
  <si>
    <t>IN HET VOORGAANDE HEBBEN WE DE BEWEGING BEKEKEN T.O.V. EEN VAST ASSENSTELSEL</t>
  </si>
  <si>
    <r>
      <t xml:space="preserve">OM HET ZO EENVOUDIG MOGELIJK TE HOUDEN KIEZEN WE R=1 EN WERKEN WE MET DE HOEK </t>
    </r>
    <r>
      <rPr>
        <b/>
        <sz val="11"/>
        <color theme="1"/>
        <rFont val="Calibri"/>
        <family val="2"/>
      </rPr>
      <t>α</t>
    </r>
  </si>
  <si>
    <t>IN HET BEGINPUNT VALT PQ SAMEN MET XY EN WORDT M LOSGELATEN</t>
  </si>
  <si>
    <t>DAARBIJ BEKIJKEN WE ALLEEN DE POSITIE VAN M IN DE PUNTEN α = 0, π/2 , π , 3π/4 EN 2π</t>
  </si>
  <si>
    <t>IN DE VOLGENDE DIAGRAM IS DIT WEERGEGEVEN</t>
  </si>
  <si>
    <t xml:space="preserve">         r=1</t>
  </si>
  <si>
    <t xml:space="preserve">Y  </t>
  </si>
  <si>
    <r>
      <t xml:space="preserve"> </t>
    </r>
    <r>
      <rPr>
        <b/>
        <sz val="11"/>
        <color theme="1"/>
        <rFont val="Calibri"/>
        <family val="2"/>
      </rPr>
      <t>π/2</t>
    </r>
  </si>
  <si>
    <r>
      <t xml:space="preserve"> </t>
    </r>
    <r>
      <rPr>
        <b/>
        <sz val="11"/>
        <color theme="1"/>
        <rFont val="Calibri"/>
        <family val="2"/>
      </rPr>
      <t>π</t>
    </r>
  </si>
  <si>
    <r>
      <t xml:space="preserve"> 3</t>
    </r>
    <r>
      <rPr>
        <b/>
        <sz val="11"/>
        <color theme="1"/>
        <rFont val="Calibri"/>
        <family val="2"/>
      </rPr>
      <t>π/4</t>
    </r>
  </si>
  <si>
    <r>
      <t xml:space="preserve"> 2</t>
    </r>
    <r>
      <rPr>
        <b/>
        <sz val="11"/>
        <color theme="1"/>
        <rFont val="Calibri"/>
        <family val="2"/>
      </rPr>
      <t>π</t>
    </r>
  </si>
  <si>
    <t>π</t>
  </si>
  <si>
    <t>π/2</t>
  </si>
  <si>
    <t>3π/4</t>
  </si>
  <si>
    <t>2π</t>
  </si>
  <si>
    <t>+1</t>
  </si>
  <si>
    <t>-1</t>
  </si>
  <si>
    <r>
      <t>+</t>
    </r>
    <r>
      <rPr>
        <b/>
        <sz val="11"/>
        <color theme="1"/>
        <rFont val="Calibri"/>
        <family val="2"/>
      </rPr>
      <t>π/2</t>
    </r>
  </si>
  <si>
    <r>
      <t>-</t>
    </r>
    <r>
      <rPr>
        <b/>
        <sz val="11"/>
        <color theme="1"/>
        <rFont val="Calibri"/>
        <family val="2"/>
      </rPr>
      <t>π</t>
    </r>
  </si>
  <si>
    <r>
      <t>-3</t>
    </r>
    <r>
      <rPr>
        <b/>
        <sz val="11"/>
        <color theme="1"/>
        <rFont val="Calibri"/>
        <family val="2"/>
      </rPr>
      <t>π/4</t>
    </r>
  </si>
  <si>
    <r>
      <t>+2</t>
    </r>
    <r>
      <rPr>
        <b/>
        <sz val="11"/>
        <color theme="1"/>
        <rFont val="Calibri"/>
        <family val="2"/>
      </rPr>
      <t>π</t>
    </r>
  </si>
  <si>
    <t>T.O.V. XY</t>
  </si>
  <si>
    <t>T.O.V. PQ</t>
  </si>
  <si>
    <t xml:space="preserve">               1 = 5</t>
  </si>
  <si>
    <t xml:space="preserve"> 5     X</t>
  </si>
  <si>
    <t>EEN STEEDS AFBUIGEN NAAR RECHTS</t>
  </si>
  <si>
    <t>DEZE WORDEN DE MIDELPUNTVLIEGENDE OF MIDDELPUNTVLIEDENDE VERSNELLING EN KRACHT GENOEMD</t>
  </si>
  <si>
    <t>JE KUNT ZEGGEN DAT BIJ EEN BEWEGING IN EEN ROTEREND SYSTEEM M DE NEIGING HEEFT OM VAN DE RECHTE BAAN AF TE WIJKEN</t>
  </si>
  <si>
    <t>DIT WORDT HET CORIOLISEFFECT GENOEMD</t>
  </si>
  <si>
    <t>IN HET VOORBEELD IS DE DRAAIRICHTING LINKSOM EN IS DE BEWEGING NAAR BUITEN EN HET CORIOLISEFFECT NAAR RECHTS</t>
  </si>
  <si>
    <t xml:space="preserve">DE VOLGENDE TABEL GEEFT DE RICHTING VOOR DE TWEE VERSCHILLENDE DRAAIRICHTINGEN EN DE TWEE BEWEGINGSRICHTINGEN </t>
  </si>
  <si>
    <t>NAAR BUITEN</t>
  </si>
  <si>
    <t>NAAR BINNEN</t>
  </si>
  <si>
    <r>
      <t>IN HET BEGIN IS DAN SPRAKE VAN EEN NAAR BUITEN GERICHTE VERSNELLING EN KRACHT F</t>
    </r>
    <r>
      <rPr>
        <b/>
        <vertAlign val="subscript"/>
        <sz val="11"/>
        <color theme="1"/>
        <rFont val="Calibri"/>
        <family val="2"/>
        <scheme val="minor"/>
      </rPr>
      <t xml:space="preserve">MR </t>
    </r>
    <r>
      <rPr>
        <b/>
        <sz val="11"/>
        <color theme="1"/>
        <rFont val="Calibri"/>
        <family val="2"/>
        <scheme val="minor"/>
      </rPr>
      <t>OP M</t>
    </r>
  </si>
  <si>
    <r>
      <t>OMDAT M EEN BOCHT MAAKT IS LOODRECHT OP V</t>
    </r>
    <r>
      <rPr>
        <b/>
        <vertAlign val="subscript"/>
        <sz val="11"/>
        <color theme="1"/>
        <rFont val="Calibri"/>
        <family val="2"/>
        <scheme val="minor"/>
      </rPr>
      <t>MR</t>
    </r>
    <r>
      <rPr>
        <b/>
        <sz val="11"/>
        <color theme="1"/>
        <rFont val="Calibri"/>
        <family val="2"/>
        <scheme val="minor"/>
      </rPr>
      <t xml:space="preserve"> OOK EEN KRACHT GETEKEND GERICHT NAAR DE BINNENBOCHT </t>
    </r>
  </si>
  <si>
    <r>
      <t>DEZE WORDEN DE CORIOLIS VERSNELLING a</t>
    </r>
    <r>
      <rPr>
        <b/>
        <vertAlign val="subscript"/>
        <sz val="11"/>
        <color theme="1"/>
        <rFont val="Calibri"/>
        <family val="2"/>
        <scheme val="minor"/>
      </rPr>
      <t xml:space="preserve">c </t>
    </r>
    <r>
      <rPr>
        <b/>
        <sz val="11"/>
        <color theme="1"/>
        <rFont val="Calibri"/>
        <family val="2"/>
        <scheme val="minor"/>
      </rPr>
      <t>EN DE CORIOLISKRACHT F</t>
    </r>
    <r>
      <rPr>
        <b/>
        <vertAlign val="subscript"/>
        <sz val="11"/>
        <color theme="1"/>
        <rFont val="Calibri"/>
        <family val="2"/>
        <scheme val="minor"/>
      </rPr>
      <t>c</t>
    </r>
    <r>
      <rPr>
        <b/>
        <sz val="11"/>
        <color theme="1"/>
        <rFont val="Calibri"/>
        <family val="2"/>
        <scheme val="minor"/>
      </rPr>
      <t xml:space="preserve"> GENOEMD</t>
    </r>
  </si>
  <si>
    <t>LINKS DRAAIEND</t>
  </si>
  <si>
    <t>RECHTS DRAAIEND</t>
  </si>
  <si>
    <t>RECHTS</t>
  </si>
  <si>
    <t>LINKS</t>
  </si>
  <si>
    <t xml:space="preserve">RECHTS </t>
  </si>
  <si>
    <r>
      <t>CORIOLISEFFECT T.O.V. V</t>
    </r>
    <r>
      <rPr>
        <b/>
        <vertAlign val="subscript"/>
        <sz val="11"/>
        <color theme="1"/>
        <rFont val="Calibri"/>
        <family val="2"/>
        <scheme val="minor"/>
      </rPr>
      <t>MR</t>
    </r>
  </si>
  <si>
    <r>
      <t>BEWEGING V</t>
    </r>
    <r>
      <rPr>
        <b/>
        <vertAlign val="subscript"/>
        <sz val="11"/>
        <color theme="1"/>
        <rFont val="Calibri"/>
        <family val="2"/>
        <scheme val="minor"/>
      </rPr>
      <t>MR</t>
    </r>
  </si>
  <si>
    <t>IN EEN VAST ASSENSTELSEL BESTAAN DEZE KRACHTEN EN VERSNELLINGEN HELEMAAL NIET</t>
  </si>
  <si>
    <t>DAAROM WORDEN DEZE KRACHTEN OOK WEL FICTIEVE KRACHTEN, SCHIJNKRACHTEN OF PSEUDOKRACHTEN GENOEMD</t>
  </si>
  <si>
    <t>DIRECT NA HET LOSLATEN</t>
  </si>
  <si>
    <t xml:space="preserve">ABSOLUTE VERPLAATSING </t>
  </si>
  <si>
    <t>IN VAST ASSENSTELSEL</t>
  </si>
  <si>
    <t>= INERTIAAL STELSEL</t>
  </si>
  <si>
    <r>
      <t>Ψ = TAN</t>
    </r>
    <r>
      <rPr>
        <b/>
        <vertAlign val="superscript"/>
        <sz val="11"/>
        <color theme="1"/>
        <rFont val="Calibri"/>
        <family val="2"/>
      </rPr>
      <t xml:space="preserve">-1 </t>
    </r>
    <r>
      <rPr>
        <b/>
        <sz val="11"/>
        <color theme="1"/>
        <rFont val="Calibri"/>
        <family val="2"/>
      </rPr>
      <t>K</t>
    </r>
  </si>
  <si>
    <t>θ = α - Ψ</t>
  </si>
  <si>
    <r>
      <t>q</t>
    </r>
    <r>
      <rPr>
        <b/>
        <vertAlign val="subscript"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 xml:space="preserve"> = b cos </t>
    </r>
    <r>
      <rPr>
        <b/>
        <sz val="11"/>
        <color theme="1"/>
        <rFont val="Calibri"/>
        <family val="2"/>
      </rPr>
      <t>θ</t>
    </r>
  </si>
  <si>
    <t>WORDEN BEREKEND MET DE VOLGENDE FORMULES:</t>
  </si>
  <si>
    <t>DE PRECIEZE BAAN VAN M IN HET ROTATIE STELSEL KAN</t>
  </si>
  <si>
    <t xml:space="preserve">DEZE IS ALLEEN OP DAT MOMENT GELIJK AAN DE FICTIEVE MIDDELPUNTVLIEGENDE OF MIDDELPUNTVLIEDENDE KRACHT </t>
  </si>
  <si>
    <t xml:space="preserve">ONMIDDELLIJK VOOR HET LOSLATEN VAN M IS ER EEN NAAR BUITEN GERICHTE REACTIE KRACHT </t>
  </si>
  <si>
    <t>DIE OOK WEL DE CENTRIFUGALE KRACHT WORDT GENOEMD</t>
  </si>
  <si>
    <t>DEZE BILJARTBAL BEWEEGT ZONDER WRIJVING VANUIT HET MIDDELPUNT NAAR DE RAND</t>
  </si>
  <si>
    <t>OMDAT ER GEEN WRIJVING IS WORDT DE BAL NIET MEEGENOMEN DOOR DE SCHIJF</t>
  </si>
  <si>
    <t>OMDAT DE REACTIEKRACHT ONTBREEKT BEWEEGT DE BAL LINEAIR NAAR BUITEN</t>
  </si>
  <si>
    <t>INDIEN ER WEL WRIJVING IS WORDEN DE BEWEGINGEN GECOMPLICEERDER</t>
  </si>
  <si>
    <t>HIERONDER WORDT HET CORIOLOSEFFECT GEDEMONSTREERD MET EEN BILJARTBAL OP EEN DRAAIENDE SCHUIF</t>
  </si>
  <si>
    <t>HET OPPERVLAK KRIJGT PARABOLISCHE VORM</t>
  </si>
  <si>
    <t>HET CORIOLISEFFECT HEEFT GROTE INVLOED OP LUCHTSTROMEN IN DE ATMOSFEER EN DE WATERSTROMEN IN DE OCEANEN</t>
  </si>
  <si>
    <t>BIJ DIT SOORT SYSTEMEN EN LAGE DRUKGEBIEDEN IS DE DRUK BIJ DE DRAAIAS HET LAAGST.</t>
  </si>
  <si>
    <t>BIJ STROMING VAN LUCHT EN WATER GELDT OOK DE WET VAN BERNOULLI</t>
  </si>
  <si>
    <t>IN COMBINATIE MET HET CORILISEFFECT ONSTAAN COMPLEXE STROMINGSSYSTEMEN</t>
  </si>
  <si>
    <t>OVER ORKANEN EN TORNADO'S</t>
  </si>
  <si>
    <t>ORKANEN</t>
  </si>
  <si>
    <t>CORIOLISEFFECT ZICHTBAAR BIJ EEN ORKAAN</t>
  </si>
  <si>
    <t>WORDEN LATER LAGE DRUK GEBIEDEN BIJ ONS</t>
  </si>
  <si>
    <t>MET VEEL WIND EN REGEN</t>
  </si>
  <si>
    <t>ORKANEN VOLGEN VERSCHILLENDE EN COMPLEXE ROUTES</t>
  </si>
  <si>
    <t>NEMEN TOE IN AANTAL EN KRACHT</t>
  </si>
  <si>
    <t>WARME OCEAANSTROMING OM DE CA 11 JAAR</t>
  </si>
  <si>
    <t xml:space="preserve">MEDE VEROORZAAKT DOOR EL NINJO (KERSTKINDJE) </t>
  </si>
  <si>
    <t xml:space="preserve">           HET OOG IS RUSTIG EN KUN JE IN KIJKEN</t>
  </si>
  <si>
    <t>TORNADO'S</t>
  </si>
  <si>
    <t>VUURTORN</t>
  </si>
  <si>
    <t>WATERKOLK</t>
  </si>
  <si>
    <t>DE BEWEGING IN HET ROTATIESYSTEEM IS NAGENOEG DEZELFDE ALS BIJ HET LOSLATEN VAN M HIERBOVEN</t>
  </si>
  <si>
    <t>ROTATIESYSTEEM "EARTH"</t>
  </si>
  <si>
    <t>DOOR KLIMAATSVERANDERING GAAN TORNADO'S OOK STEEDS VAKER IN NEDERLAND VOORKOMEN</t>
  </si>
  <si>
    <t>MET DRAAIRICHTING VAN WEST NAAR OOST</t>
  </si>
  <si>
    <t xml:space="preserve">DE AARDE IS EEN ROTEREND SYSTEEM </t>
  </si>
  <si>
    <t xml:space="preserve">LUCHT STROOMT DAARDOOR NIET IN EEN RECHTE LIJN VAN HOGE NAAR LAGEDRUK, MAAR DE LUCHT VERTOONT EEN DRAAIING </t>
  </si>
  <si>
    <t xml:space="preserve">BEKENDE VOORBEELDEN ZIJN ORKANEN EN TORNADOOS </t>
  </si>
  <si>
    <t>PARABOLISCHE DRAAITAFEL</t>
  </si>
  <si>
    <t>HET OPPERVLAK VAN EEN RONDE BAK MET VLOEISTOF DIE RONDDRAAIT NEEMT DE VORM AAN VAN EEN ZUIVERE PARABOOL</t>
  </si>
  <si>
    <t xml:space="preserve">LANG GENOEG WORDT RONDGEDRAAID </t>
  </si>
  <si>
    <t>BIJ CONSTANTE ROTATIESNELHEID</t>
  </si>
  <si>
    <t xml:space="preserve">OM EEN EVENWICHTSSITUATIE TE BEREIKEN </t>
  </si>
  <si>
    <t xml:space="preserve">Fmpz IS KWADRATISCH MET R, DUS OOK HET OPPERVLAK </t>
  </si>
  <si>
    <t>CORIOLISVERSNELLING VISUALISEREN OP EEN PARABOLISCHE TAFEL</t>
  </si>
  <si>
    <t>http://www.youtube.com/watch?v=mcPs_OdQOYU</t>
  </si>
  <si>
    <t>http://www-paoc.mit.edu/labweb/lab5/gfd_v.htm</t>
  </si>
  <si>
    <t>http://www-paoc.mit.edu/labweb/lab5/inertial%20circles/inertial_circle.pdf</t>
  </si>
  <si>
    <t xml:space="preserve">DEMONSTREER DIT </t>
  </si>
  <si>
    <t xml:space="preserve">DE DRUK VAN DE VLOEISTOF BUITEN STRAAL R MOET DE Fmpz OPLEVEREN VOOR DE MASSA BINNEN R </t>
  </si>
  <si>
    <t>DOOR MIT    (MASSACHUSETTS INSTITUTE OF TECHNOLOGY)</t>
  </si>
  <si>
    <t>COCKTAILS</t>
  </si>
  <si>
    <t>IN</t>
  </si>
  <si>
    <t>NEW ORLEANS</t>
  </si>
  <si>
    <t>WODKA EN RUM</t>
  </si>
  <si>
    <t>WORDT JE SNEL</t>
  </si>
  <si>
    <t>DRAAIERIG VAN</t>
  </si>
  <si>
    <t>CATEGORIE 6</t>
  </si>
  <si>
    <t>EEN VAN DE BESTE UNIVERSITEITEN IN AMERIKA (WERELD)</t>
  </si>
  <si>
    <t xml:space="preserve">         BAL TREKKEN OVER DRAAIENDE SCHIJF</t>
  </si>
  <si>
    <t>BOURBONSTREET</t>
  </si>
  <si>
    <t>DRAAIRICHTING VERKEERD AANGEGEVEN</t>
  </si>
  <si>
    <t>AVONDROOD IS WATER IN DE SLOOT</t>
  </si>
  <si>
    <t>REUZENRAD</t>
  </si>
  <si>
    <t>HIGLAND GAMES</t>
  </si>
  <si>
    <t>HAMERGOOIEN</t>
  </si>
  <si>
    <t>SCOTLAND</t>
  </si>
  <si>
    <t>THEORETISCH MODEL</t>
  </si>
  <si>
    <t>DRAAISCHIJF</t>
  </si>
  <si>
    <t>KOGEL AAN TOUW</t>
  </si>
  <si>
    <t>DRAAIMOLEN STAAF</t>
  </si>
  <si>
    <t>WATER BIJ AFVOERPUT</t>
  </si>
  <si>
    <t>DRAAIT DOOR CORIOLISEFFECT</t>
  </si>
  <si>
    <t>VEROORZAAKT DOOR</t>
  </si>
  <si>
    <t xml:space="preserve">AARDROTATIE </t>
  </si>
  <si>
    <t>http://www.kennislink.nl/publicaties/op-het-noordelijk-halfrond-is-een-rechtse-afwijking-onvermijdelijk</t>
  </si>
  <si>
    <t>GOED UITLEG OP KENNISLINK.NL</t>
  </si>
  <si>
    <t>BROODJE AAP VERHAAL IS</t>
  </si>
  <si>
    <t xml:space="preserve">WIKIPEDIA STELT ONTERECHT DAT DIT EEN </t>
  </si>
  <si>
    <t>HOE HET BAD GEVULD IS EN DE CONSTRUCTIE</t>
  </si>
  <si>
    <t>VAN DE AFVOER SPELEN OOK EEN ROL</t>
  </si>
  <si>
    <t>VECTOR RICHTING DUIM</t>
  </si>
  <si>
    <t>DRAAIRICHTING AAN</t>
  </si>
  <si>
    <t xml:space="preserve">VINGERS WIJZEN </t>
  </si>
  <si>
    <t>DRAAIRICHTING</t>
  </si>
  <si>
    <t>MET PIJLPUNT</t>
  </si>
  <si>
    <t xml:space="preserve">OPEN CIRCELBOOG </t>
  </si>
  <si>
    <t>AAN</t>
  </si>
  <si>
    <t>a         E</t>
  </si>
  <si>
    <r>
      <t>MERK OP DAT DE STRAAL CONSTANT IS EN DUS DE SNELHEID VAN E RICHTING C   = V</t>
    </r>
    <r>
      <rPr>
        <b/>
        <vertAlign val="subscript"/>
        <sz val="11"/>
        <color theme="1"/>
        <rFont val="Calibri"/>
        <family val="2"/>
        <scheme val="minor"/>
      </rPr>
      <t xml:space="preserve">EC </t>
    </r>
    <r>
      <rPr>
        <b/>
        <sz val="11"/>
        <color theme="1"/>
        <rFont val="Calibri"/>
        <family val="2"/>
        <scheme val="minor"/>
      </rPr>
      <t xml:space="preserve">= 0  </t>
    </r>
  </si>
  <si>
    <t>WE BEKIJKEN NU DE SITUATIE DAT ZICH IN PUNT E EEN MASSA M BEVINDT</t>
  </si>
  <si>
    <t xml:space="preserve">               E</t>
  </si>
  <si>
    <r>
      <t xml:space="preserve">TAN </t>
    </r>
    <r>
      <rPr>
        <b/>
        <sz val="11"/>
        <color theme="1"/>
        <rFont val="Calibri"/>
        <family val="2"/>
      </rPr>
      <t>Ψ</t>
    </r>
    <r>
      <rPr>
        <b/>
        <sz val="11"/>
        <color theme="1"/>
        <rFont val="Calibri"/>
        <family val="2"/>
        <scheme val="minor"/>
      </rPr>
      <t xml:space="preserve"> = (Y</t>
    </r>
    <r>
      <rPr>
        <b/>
        <vertAlign val="subscript"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 xml:space="preserve"> - Y</t>
    </r>
    <r>
      <rPr>
        <b/>
        <vertAlign val="subscript"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>) / ( X</t>
    </r>
    <r>
      <rPr>
        <b/>
        <vertAlign val="subscript"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>-X</t>
    </r>
    <r>
      <rPr>
        <b/>
        <vertAlign val="subscript"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>) = K</t>
    </r>
  </si>
  <si>
    <r>
      <t>B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(X</t>
    </r>
    <r>
      <rPr>
        <b/>
        <vertAlign val="subscript"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 xml:space="preserve"> - X</t>
    </r>
    <r>
      <rPr>
        <b/>
        <vertAlign val="subscript"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>)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+ ( Y</t>
    </r>
    <r>
      <rPr>
        <b/>
        <vertAlign val="subscript"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>-Y</t>
    </r>
    <r>
      <rPr>
        <b/>
        <vertAlign val="subscript"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>)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</si>
  <si>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p</t>
    </r>
    <r>
      <rPr>
        <b/>
        <vertAlign val="subscript"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 xml:space="preserve"> = 1 + b sin </t>
    </r>
    <r>
      <rPr>
        <b/>
        <sz val="11"/>
        <color theme="1"/>
        <rFont val="Calibri"/>
        <family val="2"/>
      </rPr>
      <t>θ</t>
    </r>
  </si>
  <si>
    <r>
      <t xml:space="preserve">TAN </t>
    </r>
    <r>
      <rPr>
        <b/>
        <sz val="11"/>
        <color theme="1"/>
        <rFont val="Calibri"/>
        <family val="2"/>
      </rPr>
      <t>β = α</t>
    </r>
  </si>
  <si>
    <r>
      <t>β = TAN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 xml:space="preserve"> α</t>
    </r>
  </si>
  <si>
    <r>
      <t>x</t>
    </r>
    <r>
      <rPr>
        <b/>
        <vertAlign val="subscript"/>
        <sz val="11"/>
        <color theme="1"/>
        <rFont val="Calibri"/>
        <family val="2"/>
        <scheme val="minor"/>
      </rPr>
      <t>M</t>
    </r>
  </si>
  <si>
    <r>
      <t>y</t>
    </r>
    <r>
      <rPr>
        <b/>
        <vertAlign val="subscript"/>
        <sz val="11"/>
        <color theme="1"/>
        <rFont val="Calibri"/>
        <family val="2"/>
        <scheme val="minor"/>
      </rPr>
      <t>M</t>
    </r>
  </si>
  <si>
    <r>
      <t>p</t>
    </r>
    <r>
      <rPr>
        <b/>
        <vertAlign val="subscript"/>
        <sz val="11"/>
        <color theme="1"/>
        <rFont val="Calibri"/>
        <family val="2"/>
        <scheme val="minor"/>
      </rPr>
      <t>M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</si>
  <si>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M</t>
    </r>
  </si>
  <si>
    <r>
      <t>L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= (1+</t>
    </r>
    <r>
      <rPr>
        <b/>
        <sz val="11"/>
        <color theme="1"/>
        <rFont val="Calibri"/>
        <family val="2"/>
      </rPr>
      <t>α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</t>
    </r>
  </si>
  <si>
    <t>POOLCORDINATEN            PQ</t>
  </si>
  <si>
    <t>XY           PQ</t>
  </si>
  <si>
    <t>IS EENVOUDIGER</t>
  </si>
  <si>
    <r>
      <rPr>
        <b/>
        <sz val="11"/>
        <color theme="1"/>
        <rFont val="Calibri"/>
        <family val="2"/>
      </rPr>
      <t>γ</t>
    </r>
    <r>
      <rPr>
        <b/>
        <sz val="11"/>
        <color theme="1"/>
        <rFont val="Calibri"/>
        <family val="2"/>
        <scheme val="minor"/>
      </rPr>
      <t xml:space="preserve"> = α - β</t>
    </r>
  </si>
  <si>
    <r>
      <t>q</t>
    </r>
    <r>
      <rPr>
        <b/>
        <vertAlign val="subscript"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 xml:space="preserve"> = L sin </t>
    </r>
    <r>
      <rPr>
        <b/>
        <sz val="11"/>
        <color theme="1"/>
        <rFont val="Calibri"/>
        <family val="2"/>
      </rPr>
      <t>γ</t>
    </r>
  </si>
  <si>
    <t>UITLEG IS MOEILIJK</t>
  </si>
  <si>
    <t xml:space="preserve">MET RONDE SCHIJF </t>
  </si>
  <si>
    <t>EN PEN AAN TOUW</t>
  </si>
  <si>
    <t>OMTREK</t>
  </si>
  <si>
    <t>DIAMETER</t>
  </si>
  <si>
    <t>SNELHEID EVENAAR</t>
  </si>
  <si>
    <t>km</t>
  </si>
  <si>
    <t>m/s</t>
  </si>
  <si>
    <t>km/s</t>
  </si>
  <si>
    <t>MASSA</t>
  </si>
  <si>
    <t>kg</t>
  </si>
  <si>
    <r>
      <t>1,989 10</t>
    </r>
    <r>
      <rPr>
        <b/>
        <vertAlign val="superscript"/>
        <sz val="11"/>
        <color theme="1"/>
        <rFont val="Calibri"/>
        <family val="2"/>
        <scheme val="minor"/>
      </rPr>
      <t>30</t>
    </r>
  </si>
  <si>
    <t>GEGEVENS BINAS</t>
  </si>
  <si>
    <t>SNELHEID NOORDERLENGTE</t>
  </si>
  <si>
    <t>km/h</t>
  </si>
  <si>
    <t>SNELHEID NL</t>
  </si>
  <si>
    <r>
      <t xml:space="preserve">1670 cos </t>
    </r>
    <r>
      <rPr>
        <b/>
        <sz val="11"/>
        <color theme="1"/>
        <rFont val="Calibri"/>
        <family val="2"/>
      </rPr>
      <t>Ψ</t>
    </r>
  </si>
  <si>
    <r>
      <t xml:space="preserve">0,46 cos </t>
    </r>
    <r>
      <rPr>
        <b/>
        <sz val="11"/>
        <color theme="1"/>
        <rFont val="Calibri"/>
        <family val="2"/>
      </rPr>
      <t>Ψ</t>
    </r>
  </si>
  <si>
    <t>JE ZOU VERWACHTEN DAT AAN HET OPPERVLAK WATER VAN HOOG NAAR LAAG ZOU STROMEN</t>
  </si>
  <si>
    <t xml:space="preserve">GEEFT </t>
  </si>
  <si>
    <t>WETTEN VAN KEPLER</t>
  </si>
  <si>
    <t>SAMENGESTELDE BEWEGINGEN</t>
  </si>
  <si>
    <t>8 BAAN</t>
  </si>
  <si>
    <t>ROLLERCOASTER</t>
  </si>
  <si>
    <t xml:space="preserve">      ZWEEFMOLEN MET SCHEEFSTAND</t>
  </si>
  <si>
    <t>1e WET</t>
  </si>
  <si>
    <t>PLANETEN BEWEGEN IN ELLIPTISCHE BANEN WAARBIJ DE ZON ZICH IN EEN VAN DE BRANDPUNTEN BEVINDT</t>
  </si>
  <si>
    <t>BIJ EEN ELLIPS IS DE SOM VAN DE AFSTANDEN VAN DE PLANEET TOT DE BRANDPUNTEN CONSTANT</t>
  </si>
  <si>
    <t>http://upload.wikimedia.org/wikipedia/commons/8/8a/Constructie_ellips_tuinmanier.gif</t>
  </si>
  <si>
    <t>2e WET</t>
  </si>
  <si>
    <t>ELLIPS BAAN</t>
  </si>
  <si>
    <t>PERKENWET</t>
  </si>
  <si>
    <t>http://galileoandeinstein.physics.virginia.edu/more_stuff/flashlets/kepler6.htm</t>
  </si>
  <si>
    <t>http://www.walter-fendt.de/ph11e/keplerlaw2.htm</t>
  </si>
  <si>
    <t>http://www.phy.ntnu.edu.tw/ntnujava/index.php?topic=9</t>
  </si>
  <si>
    <t>DEMO DRIE WETTEN</t>
  </si>
  <si>
    <t>PLANETARY MOTIONS</t>
  </si>
  <si>
    <t>PLANEET BEWEGINGEN</t>
  </si>
  <si>
    <t xml:space="preserve">DE OMLOOPSNELHEID VERANDERT DUSDANIG </t>
  </si>
  <si>
    <t>3e WET</t>
  </si>
  <si>
    <t>HARMONISCHE WET</t>
  </si>
  <si>
    <t xml:space="preserve">      = CONSTANT</t>
  </si>
  <si>
    <t>G = UNIVERSELE GRAVITATIECONSTANTE</t>
  </si>
  <si>
    <t>v = SNELHEID VAN DE PLANEET</t>
  </si>
  <si>
    <t>T = OMLOOPTIJD</t>
  </si>
  <si>
    <t>r = GEMIDDELDE AFSTAND TOT DE ZON</t>
  </si>
  <si>
    <t>Fmpz = Fgravitatie</t>
  </si>
  <si>
    <t>DE MEESTE PLANETEN BIJNA CIRKELS</t>
  </si>
  <si>
    <t>IN WERKELIJKHEID BESCHRIJVEN</t>
  </si>
  <si>
    <t>M = MASSA VAN DE STER (ZON)</t>
  </si>
  <si>
    <r>
      <t>Voor een massa m = m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op de aarde  is g = Fgrav /m = G * Maarde/ (Raarde)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</si>
  <si>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Met Maarde =5,976 10</t>
    </r>
    <r>
      <rPr>
        <b/>
        <vertAlign val="superscript"/>
        <sz val="11"/>
        <color theme="1"/>
        <rFont val="Calibri"/>
        <family val="2"/>
        <scheme val="minor"/>
      </rPr>
      <t xml:space="preserve">24 </t>
    </r>
    <r>
      <rPr>
        <b/>
        <sz val="11"/>
        <color theme="1"/>
        <rFont val="Calibri"/>
        <family val="2"/>
        <scheme val="minor"/>
      </rPr>
      <t>kg en Raarde = 6,378 10</t>
    </r>
    <r>
      <rPr>
        <b/>
        <vertAlign val="superscript"/>
        <sz val="11"/>
        <color theme="1"/>
        <rFont val="Calibri"/>
        <family val="2"/>
        <scheme val="minor"/>
      </rPr>
      <t xml:space="preserve">6 </t>
    </r>
    <r>
      <rPr>
        <b/>
        <sz val="11"/>
        <color theme="1"/>
        <rFont val="Calibri"/>
        <family val="2"/>
        <scheme val="minor"/>
      </rPr>
      <t>m is g = 9,802 m/s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</si>
  <si>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Merk op Omtrek aarde = 2 π Raarde =  40 * 10</t>
    </r>
    <r>
      <rPr>
        <b/>
        <vertAlign val="superscript"/>
        <sz val="11"/>
        <color theme="1"/>
        <rFont val="Calibri"/>
        <family val="2"/>
        <scheme val="minor"/>
      </rPr>
      <t xml:space="preserve">3 </t>
    </r>
    <r>
      <rPr>
        <b/>
        <sz val="11"/>
        <color theme="1"/>
        <rFont val="Calibri"/>
        <family val="2"/>
        <scheme val="minor"/>
      </rPr>
      <t>km</t>
    </r>
  </si>
  <si>
    <t>Zie Binas en VWO 5 2.6</t>
  </si>
  <si>
    <r>
      <t>GRAVITATIEWET VAN NEWTON</t>
    </r>
    <r>
      <rPr>
        <b/>
        <sz val="11"/>
        <color theme="1"/>
        <rFont val="Calibri"/>
        <family val="2"/>
        <scheme val="minor"/>
      </rPr>
      <t xml:space="preserve"> </t>
    </r>
  </si>
  <si>
    <t>SLINGER VAN FOUCAULT</t>
  </si>
  <si>
    <t>http://upload.wikimedia.org/wikipedia/commons/a/a1/Foucault_pendulum_animated.gif</t>
  </si>
  <si>
    <t xml:space="preserve">DOOR DE DRAAIING VAN DE AARDE GAAT EEN </t>
  </si>
  <si>
    <t>HET WEER VOLGENS CORIOLIS</t>
  </si>
  <si>
    <r>
      <t>Met Gravitatie constante  G = 6,67 10</t>
    </r>
    <r>
      <rPr>
        <b/>
        <vertAlign val="superscript"/>
        <sz val="11"/>
        <color theme="1"/>
        <rFont val="Calibri"/>
        <family val="2"/>
        <scheme val="minor"/>
      </rPr>
      <t xml:space="preserve">-11 </t>
    </r>
    <r>
      <rPr>
        <b/>
        <sz val="11"/>
        <color theme="1"/>
        <rFont val="Calibri"/>
        <family val="2"/>
        <scheme val="minor"/>
      </rPr>
      <t>N 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/kg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</si>
  <si>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SATELLIETEN</t>
  </si>
  <si>
    <t>WE DOEN HOOFDSTUK 5 NIET</t>
  </si>
  <si>
    <t>IN § 5.4 STAAT ECHTER WEL AANVULLENDE INFORMATIE M.B.T DE BEWEGING VAN SATELLIETEN</t>
  </si>
  <si>
    <t>DE MEESTE PLANEETBANEN ZIJN BIJNA CIRKELVORMIG OM DE ZON</t>
  </si>
  <si>
    <t>DE OMLOOPTIJD T IN HET KWADRAAT IS DAARDOOR EVENREDIG MET DE DERDE MACHT VAN HAAR GEMIDDELDE AFSTAND TOT DE ZON</t>
  </si>
  <si>
    <t xml:space="preserve">              MILLENIUM WHEEL LONDON</t>
  </si>
  <si>
    <t>135 M</t>
  </si>
  <si>
    <t>BOEK BLZ 90:  EMMER MET WATER OVER DE KOP</t>
  </si>
  <si>
    <t>TWISTER</t>
  </si>
  <si>
    <t>UHHH</t>
  </si>
  <si>
    <t>PHYSICS</t>
  </si>
  <si>
    <t>PYTHON</t>
  </si>
  <si>
    <t>MAG OMHOOG</t>
  </si>
  <si>
    <t>HORIZONTALE ZWEEFMOLEN</t>
  </si>
  <si>
    <t>Fgrav = m g</t>
  </si>
  <si>
    <t xml:space="preserve">Fmpz = </t>
  </si>
  <si>
    <r>
      <t xml:space="preserve">CENTRIPUTALE KRACHT   </t>
    </r>
    <r>
      <rPr>
        <b/>
        <sz val="11"/>
        <color rgb="FFFF0000"/>
        <rFont val="Calibri"/>
        <family val="2"/>
        <scheme val="minor"/>
      </rPr>
      <t xml:space="preserve">Fecb = m *a = m </t>
    </r>
    <r>
      <rPr>
        <b/>
        <sz val="11"/>
        <color rgb="FFFF0000"/>
        <rFont val="Calibri"/>
        <family val="2"/>
      </rPr>
      <t>ω</t>
    </r>
    <r>
      <rPr>
        <b/>
        <vertAlign val="superscript"/>
        <sz val="11"/>
        <color rgb="FFFF0000"/>
        <rFont val="Calibri"/>
        <family val="2"/>
      </rPr>
      <t>2</t>
    </r>
    <r>
      <rPr>
        <b/>
        <sz val="11"/>
        <color rgb="FFFF0000"/>
        <rFont val="Calibri"/>
        <family val="2"/>
      </rPr>
      <t xml:space="preserve">  r  = m v</t>
    </r>
    <r>
      <rPr>
        <b/>
        <vertAlign val="superscript"/>
        <sz val="11"/>
        <color rgb="FFFF0000"/>
        <rFont val="Calibri"/>
        <family val="2"/>
      </rPr>
      <t xml:space="preserve">2 </t>
    </r>
    <r>
      <rPr>
        <b/>
        <sz val="11"/>
        <color rgb="FFFF0000"/>
        <rFont val="Calibri"/>
        <family val="2"/>
      </rPr>
      <t>/ r</t>
    </r>
  </si>
  <si>
    <r>
      <t xml:space="preserve">Fecb WORDT OOK  </t>
    </r>
    <r>
      <rPr>
        <b/>
        <sz val="11"/>
        <color rgb="FFFF0000"/>
        <rFont val="Calibri"/>
        <family val="2"/>
        <scheme val="minor"/>
      </rPr>
      <t xml:space="preserve">MIDDELPUNTZOEKENDE KRACHT </t>
    </r>
    <r>
      <rPr>
        <b/>
        <sz val="11"/>
        <color theme="1"/>
        <rFont val="Calibri"/>
        <family val="2"/>
        <scheme val="minor"/>
      </rPr>
      <t>GENOEMD</t>
    </r>
  </si>
  <si>
    <r>
      <t xml:space="preserve">m </t>
    </r>
    <r>
      <rPr>
        <b/>
        <sz val="11"/>
        <color theme="1"/>
        <rFont val="Calibri"/>
        <family val="2"/>
      </rPr>
      <t>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 r  = m v</t>
    </r>
    <r>
      <rPr>
        <b/>
        <vertAlign val="superscript"/>
        <sz val="11"/>
        <color theme="1"/>
        <rFont val="Calibri"/>
        <family val="2"/>
      </rPr>
      <t xml:space="preserve">2 </t>
    </r>
    <r>
      <rPr>
        <b/>
        <sz val="11"/>
        <color theme="1"/>
        <rFont val="Calibri"/>
        <family val="2"/>
      </rPr>
      <t>/ r</t>
    </r>
  </si>
  <si>
    <r>
      <t xml:space="preserve">Tan </t>
    </r>
    <r>
      <rPr>
        <b/>
        <sz val="11"/>
        <color theme="1"/>
        <rFont val="Calibri"/>
        <family val="2"/>
      </rPr>
      <t>β =  Fmpz/Fgrav = 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r /g</t>
    </r>
    <r>
      <rPr>
        <b/>
        <sz val="11"/>
        <color theme="1"/>
        <rFont val="Calibri"/>
        <family val="2"/>
      </rPr>
      <t xml:space="preserve"> </t>
    </r>
  </si>
  <si>
    <t xml:space="preserve">VOOR </t>
  </si>
  <si>
    <t>ω≠ 0   EN</t>
  </si>
  <si>
    <r>
      <t>= r/ (L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- r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  <r>
      <rPr>
        <b/>
        <vertAlign val="superscript"/>
        <sz val="11"/>
        <color theme="1"/>
        <rFont val="Calibri"/>
        <family val="2"/>
        <scheme val="minor"/>
      </rPr>
      <t>1/2</t>
    </r>
  </si>
  <si>
    <r>
      <t>ZODAT   r = (L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- g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</t>
    </r>
    <r>
      <rPr>
        <b/>
        <sz val="11"/>
        <color theme="1"/>
        <rFont val="Calibri"/>
        <family val="2"/>
      </rPr>
      <t>ω</t>
    </r>
    <r>
      <rPr>
        <b/>
        <vertAlign val="superscript"/>
        <sz val="11"/>
        <color theme="1"/>
        <rFont val="Calibri"/>
        <family val="2"/>
      </rPr>
      <t>4</t>
    </r>
    <r>
      <rPr>
        <b/>
        <sz val="11"/>
        <color theme="1"/>
        <rFont val="Calibri"/>
        <family val="2"/>
      </rPr>
      <t>)</t>
    </r>
    <r>
      <rPr>
        <b/>
        <vertAlign val="superscript"/>
        <sz val="11"/>
        <color theme="1"/>
        <rFont val="Calibri"/>
        <family val="2"/>
      </rPr>
      <t>1/2</t>
    </r>
  </si>
  <si>
    <r>
      <t>DAN  β = Tan-1 (ω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r/g)</t>
    </r>
  </si>
  <si>
    <r>
      <t>EN   F</t>
    </r>
    <r>
      <rPr>
        <b/>
        <vertAlign val="subscript"/>
        <sz val="11"/>
        <color theme="1"/>
        <rFont val="Calibri"/>
        <family val="2"/>
        <scheme val="minor"/>
      </rPr>
      <t>span</t>
    </r>
    <r>
      <rPr>
        <b/>
        <sz val="11"/>
        <color theme="1"/>
        <rFont val="Calibri"/>
        <family val="2"/>
        <scheme val="minor"/>
      </rPr>
      <t xml:space="preserve"> = m </t>
    </r>
    <r>
      <rPr>
        <b/>
        <sz val="11"/>
        <color theme="1"/>
        <rFont val="Calibri"/>
        <family val="2"/>
      </rPr>
      <t>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L</t>
    </r>
  </si>
  <si>
    <r>
      <t xml:space="preserve">ALS </t>
    </r>
    <r>
      <rPr>
        <b/>
        <sz val="11"/>
        <color theme="1"/>
        <rFont val="Calibri"/>
        <family val="2"/>
      </rPr>
      <t xml:space="preserve">ω NET NIET NUL IS , IS </t>
    </r>
    <r>
      <rPr>
        <b/>
        <sz val="11"/>
        <color theme="1"/>
        <rFont val="Calibri"/>
        <family val="2"/>
        <scheme val="minor"/>
      </rPr>
      <t xml:space="preserve">Fspan ~ mg EN </t>
    </r>
    <r>
      <rPr>
        <b/>
        <sz val="11"/>
        <color theme="1"/>
        <rFont val="Calibri"/>
        <family val="2"/>
      </rPr>
      <t>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L ~ g </t>
    </r>
  </si>
  <si>
    <t>MAAR MET L I.P.V. r</t>
  </si>
  <si>
    <t xml:space="preserve">HET IS VERRASSEND MAAR UIT GELIJKVORMIGHEID LOGISCH DAT VOOR Fspan DEZELFDE FORMULE GELDT ALS VOOR Fmpz, </t>
  </si>
  <si>
    <t>HET MAAKT NIET UIT OF DE MOLEN LINKSOM OF RECHTSOM DRAAIT</t>
  </si>
  <si>
    <r>
      <t xml:space="preserve">L </t>
    </r>
    <r>
      <rPr>
        <b/>
        <u/>
        <sz val="11"/>
        <color rgb="FFC00000"/>
        <rFont val="Calibri"/>
        <family val="2"/>
        <scheme val="minor"/>
      </rPr>
      <t>&gt;</t>
    </r>
    <r>
      <rPr>
        <b/>
        <sz val="11"/>
        <color rgb="FFC00000"/>
        <rFont val="Calibri"/>
        <family val="2"/>
        <scheme val="minor"/>
      </rPr>
      <t xml:space="preserve"> g/</t>
    </r>
    <r>
      <rPr>
        <b/>
        <sz val="11"/>
        <color rgb="FFC00000"/>
        <rFont val="Calibri"/>
        <family val="2"/>
      </rPr>
      <t>ω</t>
    </r>
    <r>
      <rPr>
        <b/>
        <vertAlign val="superscript"/>
        <sz val="11"/>
        <color rgb="FFC00000"/>
        <rFont val="Calibri"/>
        <family val="2"/>
      </rPr>
      <t>2</t>
    </r>
    <r>
      <rPr>
        <b/>
        <sz val="11"/>
        <color theme="1"/>
        <rFont val="Calibri"/>
        <family val="2"/>
      </rPr>
      <t/>
    </r>
  </si>
  <si>
    <t>IETS ANDERE BENADERING DAN IN HET BOEK</t>
  </si>
  <si>
    <t>MEERVOUDIGE ROTATIES</t>
  </si>
  <si>
    <t>http://www.phy.ntnu.edu.tw/oldjava/circularMotion/circular3D_e.html</t>
  </si>
  <si>
    <t>http://www.youtube.com/watch?v=Ngp27AITDTw</t>
  </si>
  <si>
    <t>PIROUETTE OP HET IJS</t>
  </si>
  <si>
    <t>http://www.youtube.com/watch?v=L6-kn2tB-9E&amp;NR=1</t>
  </si>
  <si>
    <t>http://www.youtube.com/watch?v=_LFWr4wV6vo&amp;NR=1</t>
  </si>
  <si>
    <t>http://www.youtube.com/watch?v=-G7tjiMNVlc&amp;feature=related</t>
  </si>
  <si>
    <t>http://www.youtube.com/watch?v=fSfVVz0eIis&amp;feature=related</t>
  </si>
  <si>
    <t>http://www.youtube.com/watch?v=qkbyIfGgOiY&amp;NR=1</t>
  </si>
  <si>
    <t>http://www.youtube.com/watch?v=sE9Y006Kv6w&amp;feature=related</t>
  </si>
  <si>
    <t>http://www.youtube.com/watch?v=2pYi3-q_IVA&amp;feature=fvw</t>
  </si>
  <si>
    <t>http://www.youtube.com/watch?v=IEwAry0GARw&amp;NR=1</t>
  </si>
  <si>
    <t>http://www.youtube.com/watch?v=hVKz9G3YXiw&amp;NR=1</t>
  </si>
  <si>
    <t>http://www.youtube.com/watch?v=rTL2xDzPqVA&amp;feature=related</t>
  </si>
  <si>
    <t>HOLY CROSS PRECESSION</t>
  </si>
  <si>
    <t>GYROSCOPE PRECESSION AND NUTATION</t>
  </si>
  <si>
    <t>http://www.youtube.com/watch?v=fD3P_l2sZFI&amp;feature=fvw</t>
  </si>
  <si>
    <t>DRAAISNELHEID AARDE</t>
  </si>
  <si>
    <t>ANTI GRAVITY</t>
  </si>
  <si>
    <t>ALS DE KINDEREN MAAR ZOET ZIJN</t>
  </si>
  <si>
    <t>VAN VEELHOEK NAAR CIRKEL</t>
  </si>
  <si>
    <t>BEKENDE CIRKEL BEWEGINGEN</t>
  </si>
  <si>
    <t>FIETSWIEL AAN EEN TOUWTJE</t>
  </si>
  <si>
    <t>TORGUE &amp; IMPULSMOMENT</t>
  </si>
  <si>
    <t>FIETSWIEL STAP VOOR STAP</t>
  </si>
  <si>
    <t>CENTRIPUTALE KRACHT Fmpz,  STRAAL EN SNELHEID</t>
  </si>
  <si>
    <t>CORIOLISEFFECT</t>
  </si>
  <si>
    <t>WATER OVER DE KOP</t>
  </si>
  <si>
    <t>KROMLIJNIGE BEWEGINGEN</t>
  </si>
  <si>
    <t xml:space="preserve">    VERTICAAL (REUZERAD)</t>
  </si>
  <si>
    <t xml:space="preserve">    HORIZONTAAL IN PLAT VLAK  (DRAAIMOLEN)</t>
  </si>
  <si>
    <t>GRAVITATIE WET EN PLANEETBEWEGINGEN</t>
  </si>
  <si>
    <t>CORIOLISEFFECT DOOR DRAAIEN (OP AARDE)</t>
  </si>
  <si>
    <t>(KINETISCHE EN POTENTIELE ENERGIE)</t>
  </si>
  <si>
    <t>SLECHTS ENKELE FORMULES</t>
  </si>
  <si>
    <t>EXTRA TER INFORMATIE</t>
  </si>
  <si>
    <t>FIETSWIEL ROTATIE EN ALS TOL</t>
  </si>
  <si>
    <t>IMPULSMOMENT EN KRACHTEN BIJ TOL EN AARDE</t>
  </si>
  <si>
    <t>KRACHT EN BEWEGING BIJ DUBBEL VLIEGWIEL</t>
  </si>
  <si>
    <t xml:space="preserve">DE DRAAIRICHTING VAN DE MASSA EN DE DRAAIRICHTING VAN DE AS </t>
  </si>
  <si>
    <t>MET DE RICHTING ZOALS HIERONDER AANGEGEVEN</t>
  </si>
  <si>
    <t xml:space="preserve">OM DE AS IN EEN ANDERE RICHTING TE DRAAIEN IS EEN MOMENT NODIG DAT HAAKS STAAT OP </t>
  </si>
  <si>
    <t>IN HET VOORGAANDE IS UITGEGAAN VAN EEN CONSTANTE ROTATIESNELHEID</t>
  </si>
  <si>
    <t xml:space="preserve">WE KIJKEN NU NAAR EEN VERANDERLIJKE ROTATIE SNELHEID </t>
  </si>
  <si>
    <t>ROTATIE ENERGIE WIL DOORGAAN IN DE RICHTING DIE DEZE HEEFT</t>
  </si>
  <si>
    <t>GYROSCOOP</t>
  </si>
  <si>
    <t>WET VAN BEHOUD VAN IMPULS</t>
  </si>
  <si>
    <t>WET VAN BEHOUD VAN IMPULSMOMENT</t>
  </si>
  <si>
    <t>SNELLER EN LANGZAMER DRAAIEN</t>
  </si>
  <si>
    <r>
      <t xml:space="preserve">VERVOLGENS GAAN WE DIE AS ZELF IN EEN ANDERE RICHTING DRAAIEN OVER EEN HOEK </t>
    </r>
    <r>
      <rPr>
        <b/>
        <sz val="11"/>
        <color theme="1"/>
        <rFont val="Calibri"/>
        <family val="2"/>
      </rPr>
      <t xml:space="preserve">β </t>
    </r>
  </si>
  <si>
    <r>
      <t xml:space="preserve">WE KIJKEN NU NAAR EEN MASSA DIE MET CONSTANTE </t>
    </r>
    <r>
      <rPr>
        <b/>
        <sz val="11"/>
        <color theme="1"/>
        <rFont val="Calibri"/>
        <family val="2"/>
      </rPr>
      <t xml:space="preserve">ω1 </t>
    </r>
    <r>
      <rPr>
        <b/>
        <sz val="11"/>
        <color theme="1"/>
        <rFont val="Calibri"/>
        <family val="2"/>
        <scheme val="minor"/>
      </rPr>
      <t>ROND DRAAIT OM EEN ROTATIE AS</t>
    </r>
  </si>
  <si>
    <t>Z</t>
  </si>
  <si>
    <t xml:space="preserve">  </t>
  </si>
  <si>
    <r>
      <t>KRACHT NAAR B</t>
    </r>
    <r>
      <rPr>
        <b/>
        <sz val="11"/>
        <color rgb="FF7030A0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>VEN</t>
    </r>
  </si>
  <si>
    <t>VOOR ALGEMENE BEGRIPSVORMING</t>
  </si>
  <si>
    <t>RECHTERHAND REGEL</t>
  </si>
  <si>
    <r>
      <t xml:space="preserve">DUS NU </t>
    </r>
    <r>
      <rPr>
        <b/>
        <sz val="11"/>
        <color rgb="FF7030A0"/>
        <rFont val="Calibri"/>
        <family val="2"/>
        <scheme val="minor"/>
      </rPr>
      <t xml:space="preserve">M </t>
    </r>
    <r>
      <rPr>
        <b/>
        <sz val="11"/>
        <color theme="1"/>
        <rFont val="Calibri"/>
        <family val="2"/>
        <scheme val="minor"/>
      </rPr>
      <t>NAAR ACHTEREN</t>
    </r>
  </si>
  <si>
    <t>KLEUREN ANDERS</t>
  </si>
  <si>
    <t xml:space="preserve">  Z</t>
  </si>
  <si>
    <t xml:space="preserve">   Y</t>
  </si>
  <si>
    <t>ASSEN ANDERS</t>
  </si>
  <si>
    <t xml:space="preserve">HETZELFDE IS IN DEZELFDE KLEUR OP VERSCHILLENDE MANIEREN WEERGEGEVEN </t>
  </si>
  <si>
    <r>
      <t>AS NAAR V</t>
    </r>
    <r>
      <rPr>
        <b/>
        <sz val="11"/>
        <color rgb="FFFF0000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>REN</t>
    </r>
  </si>
  <si>
    <r>
      <t>M NAAR V</t>
    </r>
    <r>
      <rPr>
        <b/>
        <sz val="11"/>
        <color rgb="FF7030A0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>REN</t>
    </r>
  </si>
  <si>
    <t>IN XYZ</t>
  </si>
  <si>
    <r>
      <t>V V</t>
    </r>
    <r>
      <rPr>
        <b/>
        <sz val="11"/>
        <color rgb="FF2C13E7"/>
        <rFont val="Calibri"/>
        <family val="2"/>
        <scheme val="minor"/>
      </rPr>
      <t>OO</t>
    </r>
    <r>
      <rPr>
        <b/>
        <sz val="11"/>
        <color theme="1"/>
        <rFont val="Calibri"/>
        <family val="2"/>
        <scheme val="minor"/>
      </rPr>
      <t xml:space="preserve">R </t>
    </r>
    <r>
      <rPr>
        <b/>
        <sz val="11"/>
        <color rgb="FF2C13E7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>MH</t>
    </r>
    <r>
      <rPr>
        <b/>
        <sz val="11"/>
        <color rgb="FF2C13E7"/>
        <rFont val="Calibri"/>
        <family val="2"/>
        <scheme val="minor"/>
      </rPr>
      <t>OO</t>
    </r>
    <r>
      <rPr>
        <b/>
        <sz val="11"/>
        <color theme="1"/>
        <rFont val="Calibri"/>
        <family val="2"/>
        <scheme val="minor"/>
      </rPr>
      <t>G</t>
    </r>
  </si>
  <si>
    <t>MOMENT STAAT HAAKS OP DRAAIRICHTINGEN, KRACHT STAAT HAAKS OP TWEEDE DRAAIRICHTING VAN DE AS</t>
  </si>
  <si>
    <t>DIT IS I.V.M. DE WET VAN BEHOUD VAN IMPULSMOMENT</t>
  </si>
  <si>
    <t>HIERONDER WORDT DIT NADER TOEGELICHT</t>
  </si>
  <si>
    <t xml:space="preserve">WAT ALS JE DE AS </t>
  </si>
  <si>
    <t>DE ANDERE KANT</t>
  </si>
  <si>
    <t>OPDRAAIT?</t>
  </si>
  <si>
    <t>EENPARIGE CIRKELBEWEGING   (CONSTANTE ROTATIE SNELHEID)</t>
  </si>
  <si>
    <t>BEWEGEN IN 2D EN 3D IS LASTIG (VOORAL IN THEORIE)</t>
  </si>
  <si>
    <t>DUS VOORAL JE HERSENS LATEN DRAAIEN</t>
  </si>
  <si>
    <t>EARTH ROTATION</t>
  </si>
  <si>
    <r>
      <t xml:space="preserve"> KAN OOK OP </t>
    </r>
    <r>
      <rPr>
        <b/>
        <sz val="11"/>
        <color theme="1"/>
        <rFont val="Calibri"/>
        <family val="2"/>
      </rPr>
      <t>ÉÉN WIEL</t>
    </r>
  </si>
  <si>
    <t xml:space="preserve">        OP 2 WIELEN</t>
  </si>
  <si>
    <t>GYROSCOPEN WORDEN O.A. GEBRUIKT IN VLIEGTUIG, RAKETTEN EN IN DE RUIMTEVAART</t>
  </si>
  <si>
    <t>ER ZIJN COMPLEXE GYROSCOPEN MET 3 DRAAIENDE MASSA'S</t>
  </si>
  <si>
    <r>
      <t xml:space="preserve">OMDAT </t>
    </r>
    <r>
      <rPr>
        <b/>
        <u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EEN VECTOR IS, IS </t>
    </r>
    <r>
      <rPr>
        <b/>
        <u/>
        <sz val="11"/>
        <color theme="1"/>
        <rFont val="Calibri"/>
        <family val="2"/>
        <scheme val="minor"/>
      </rPr>
      <t>P</t>
    </r>
    <r>
      <rPr>
        <b/>
        <sz val="11"/>
        <color theme="1"/>
        <rFont val="Calibri"/>
        <family val="2"/>
        <scheme val="minor"/>
      </rPr>
      <t xml:space="preserve"> DAT OOK</t>
    </r>
  </si>
  <si>
    <t xml:space="preserve">WE BEKIJKEN EERST EEN MASSA MET EEN RECHTLIJNIGE BEWEGING </t>
  </si>
  <si>
    <r>
      <t xml:space="preserve">IMPULS IS MASSA MAAL ZIJN SNELHEID EN WORDT GESCHREVEN ALS  </t>
    </r>
    <r>
      <rPr>
        <b/>
        <u/>
        <sz val="11"/>
        <color theme="1"/>
        <rFont val="Calibri"/>
        <family val="2"/>
        <scheme val="minor"/>
      </rPr>
      <t>P</t>
    </r>
    <r>
      <rPr>
        <b/>
        <sz val="11"/>
        <color theme="1"/>
        <rFont val="Calibri"/>
        <family val="2"/>
        <scheme val="minor"/>
      </rPr>
      <t xml:space="preserve"> = M * </t>
    </r>
    <r>
      <rPr>
        <b/>
        <u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(kgm/s)</t>
    </r>
  </si>
  <si>
    <r>
      <t xml:space="preserve">ALS ER GEEN KRACHT OP M WERKT IS </t>
    </r>
    <r>
      <rPr>
        <b/>
        <u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CONSTANT EN DUS </t>
    </r>
    <r>
      <rPr>
        <b/>
        <u/>
        <sz val="11"/>
        <color theme="1"/>
        <rFont val="Calibri"/>
        <family val="2"/>
        <scheme val="minor"/>
      </rPr>
      <t>P</t>
    </r>
    <r>
      <rPr>
        <b/>
        <sz val="11"/>
        <color theme="1"/>
        <rFont val="Calibri"/>
        <family val="2"/>
        <scheme val="minor"/>
      </rPr>
      <t xml:space="preserve"> OOK</t>
    </r>
  </si>
  <si>
    <t>DE WET VAN BEHOUD VAN IMPULS = ALS ER GEEN KRACHTEN WERKEN IS DE IMPULS CONSTANT</t>
  </si>
  <si>
    <r>
      <t>BIJ EEN BOTSING IN TEGENGESTELDE RICHTING GELDT  M1*</t>
    </r>
    <r>
      <rPr>
        <b/>
        <u/>
        <sz val="11"/>
        <color theme="1"/>
        <rFont val="Calibri"/>
        <family val="2"/>
        <scheme val="minor"/>
      </rPr>
      <t>V1</t>
    </r>
    <r>
      <rPr>
        <b/>
        <sz val="11"/>
        <color theme="1"/>
        <rFont val="Calibri"/>
        <family val="2"/>
        <scheme val="minor"/>
      </rPr>
      <t xml:space="preserve"> - M2 </t>
    </r>
    <r>
      <rPr>
        <b/>
        <u/>
        <sz val="11"/>
        <color theme="1"/>
        <rFont val="Calibri"/>
        <family val="2"/>
        <scheme val="minor"/>
      </rPr>
      <t>V2</t>
    </r>
    <r>
      <rPr>
        <b/>
        <sz val="11"/>
        <color theme="1"/>
        <rFont val="Calibri"/>
        <family val="2"/>
        <scheme val="minor"/>
      </rPr>
      <t xml:space="preserve"> = (M1+M2)*</t>
    </r>
    <r>
      <rPr>
        <b/>
        <u/>
        <sz val="11"/>
        <color theme="1"/>
        <rFont val="Calibri"/>
        <family val="2"/>
        <scheme val="minor"/>
      </rPr>
      <t>V3</t>
    </r>
  </si>
  <si>
    <t>HIER GAAN WE NIET VERDER OP IN</t>
  </si>
  <si>
    <t>IMPULS IS EEN MAAT VOOR DE HOEVEELHEID BEWEGING (VERGELIJKBAAR MET KINETISCHE ENERGIE)</t>
  </si>
  <si>
    <t>IMPULS IS O.A VAN BELANG BIJ BOTSINGEN</t>
  </si>
  <si>
    <t>IMPULSMOMENT L IS EEN MAAT VOOR DE HOEVEELHEID ROTATIEBEWEGING T.O.V. EEN GEKOZEN ROTATIEPUNT</t>
  </si>
  <si>
    <t xml:space="preserve">  PIJL LOODRECT NAAR ACHTEREN</t>
  </si>
  <si>
    <t>PIJL LOODRECHT NAAR VOREN</t>
  </si>
  <si>
    <t>A EN B TWEE VERSCHILLENDE</t>
  </si>
  <si>
    <t>ROTATIEPUNTEN</t>
  </si>
  <si>
    <t>HET IMPULSMOMENT L IS DUS AFHANKELIJK VAN HET GEKOZEN ROTATIEPUNT,</t>
  </si>
  <si>
    <t>ZOWEL WAT BETREFT GROOTTE ALS RICHTING</t>
  </si>
  <si>
    <t>DIT PUNT KAN DE PLAATS VAN DE DRAAIAS ZIJN</t>
  </si>
  <si>
    <t xml:space="preserve">BIJ EEN LICHAAM WORDEN ALLE IMPULSMOMENTEN BIJ ELKAAR OPGETELD </t>
  </si>
  <si>
    <t>DISCREET:</t>
  </si>
  <si>
    <t>CONTINU:</t>
  </si>
  <si>
    <r>
      <t xml:space="preserve">L = </t>
    </r>
    <r>
      <rPr>
        <b/>
        <sz val="11"/>
        <color theme="1"/>
        <rFont val="Calibri"/>
        <family val="2"/>
      </rPr>
      <t>∑ r</t>
    </r>
    <r>
      <rPr>
        <b/>
        <vertAlign val="subscript"/>
        <sz val="11"/>
        <color theme="1"/>
        <rFont val="Calibri"/>
        <family val="2"/>
      </rPr>
      <t xml:space="preserve">i  </t>
    </r>
    <r>
      <rPr>
        <b/>
        <sz val="11"/>
        <color theme="1"/>
        <rFont val="Calibri"/>
        <family val="2"/>
      </rPr>
      <t>x m</t>
    </r>
    <r>
      <rPr>
        <b/>
        <vertAlign val="subscript"/>
        <sz val="11"/>
        <color theme="1"/>
        <rFont val="Calibri"/>
        <family val="2"/>
      </rPr>
      <t xml:space="preserve">i </t>
    </r>
    <r>
      <rPr>
        <b/>
        <sz val="11"/>
        <color theme="1"/>
        <rFont val="Calibri"/>
        <family val="2"/>
      </rPr>
      <t>V</t>
    </r>
    <r>
      <rPr>
        <b/>
        <vertAlign val="subscript"/>
        <sz val="11"/>
        <color theme="1"/>
        <rFont val="Calibri"/>
        <family val="2"/>
      </rPr>
      <t>i</t>
    </r>
  </si>
  <si>
    <r>
      <t xml:space="preserve">Kruisproduct </t>
    </r>
    <r>
      <rPr>
        <b/>
        <u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 xml:space="preserve"> x </t>
    </r>
    <r>
      <rPr>
        <b/>
        <u/>
        <sz val="11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 xml:space="preserve"> = - b x </t>
    </r>
    <r>
      <rPr>
        <b/>
        <u/>
        <sz val="11"/>
        <color theme="1"/>
        <rFont val="Calibri"/>
        <family val="2"/>
        <scheme val="minor"/>
      </rPr>
      <t>a</t>
    </r>
  </si>
  <si>
    <t>Dus plaatsvector voorop</t>
  </si>
  <si>
    <r>
      <rPr>
        <b/>
        <u/>
        <sz val="11"/>
        <color theme="1"/>
        <rFont val="Calibri"/>
        <family val="2"/>
        <scheme val="minor"/>
      </rPr>
      <t>L</t>
    </r>
    <r>
      <rPr>
        <b/>
        <vertAlign val="subscript"/>
        <sz val="11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u/>
        <sz val="11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 xml:space="preserve"> x </t>
    </r>
    <r>
      <rPr>
        <b/>
        <u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u/>
        <sz val="11"/>
        <color theme="1"/>
        <rFont val="Calibri"/>
        <family val="2"/>
        <scheme val="minor"/>
      </rPr>
      <t xml:space="preserve">bv sin </t>
    </r>
    <r>
      <rPr>
        <b/>
        <u/>
        <sz val="11"/>
        <color theme="1"/>
        <rFont val="Calibri"/>
        <family val="2"/>
      </rPr>
      <t>β</t>
    </r>
  </si>
  <si>
    <r>
      <rPr>
        <b/>
        <u/>
        <sz val="11"/>
        <color theme="1"/>
        <rFont val="Calibri"/>
        <family val="2"/>
        <scheme val="minor"/>
      </rPr>
      <t>L</t>
    </r>
    <r>
      <rPr>
        <b/>
        <vertAlign val="subscript"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u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 xml:space="preserve"> x </t>
    </r>
    <r>
      <rPr>
        <b/>
        <u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u/>
        <sz val="11"/>
        <color theme="1"/>
        <rFont val="Calibri"/>
        <family val="2"/>
        <scheme val="minor"/>
      </rPr>
      <t xml:space="preserve">av sin </t>
    </r>
    <r>
      <rPr>
        <b/>
        <u/>
        <sz val="11"/>
        <color theme="1"/>
        <rFont val="Calibri"/>
        <family val="2"/>
      </rPr>
      <t>α</t>
    </r>
  </si>
  <si>
    <r>
      <t xml:space="preserve">L = </t>
    </r>
    <r>
      <rPr>
        <b/>
        <sz val="11"/>
        <color theme="1"/>
        <rFont val="Calibri"/>
        <family val="2"/>
      </rPr>
      <t>∫ r</t>
    </r>
    <r>
      <rPr>
        <b/>
        <vertAlign val="subscript"/>
        <sz val="11"/>
        <color theme="1"/>
        <rFont val="Calibri"/>
        <family val="2"/>
      </rPr>
      <t xml:space="preserve">  </t>
    </r>
    <r>
      <rPr>
        <b/>
        <sz val="11"/>
        <color theme="1"/>
        <rFont val="Calibri"/>
        <family val="2"/>
      </rPr>
      <t>m(r)</t>
    </r>
    <r>
      <rPr>
        <b/>
        <vertAlign val="subscript"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</rPr>
      <t>r ω dr</t>
    </r>
  </si>
  <si>
    <r>
      <t xml:space="preserve">= </t>
    </r>
    <r>
      <rPr>
        <b/>
        <sz val="11"/>
        <color theme="1"/>
        <rFont val="Calibri"/>
        <family val="2"/>
      </rPr>
      <t>ωJ   met</t>
    </r>
  </si>
  <si>
    <r>
      <t xml:space="preserve">J= </t>
    </r>
    <r>
      <rPr>
        <b/>
        <sz val="11"/>
        <color theme="1"/>
        <rFont val="Calibri"/>
        <family val="2"/>
      </rPr>
      <t xml:space="preserve">∫ </t>
    </r>
    <r>
      <rPr>
        <b/>
        <vertAlign val="subscript"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</rPr>
      <t>m(r)</t>
    </r>
    <r>
      <rPr>
        <b/>
        <vertAlign val="subscript"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</rPr>
      <t>r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dr </t>
    </r>
  </si>
  <si>
    <r>
      <t xml:space="preserve">J= </t>
    </r>
    <r>
      <rPr>
        <b/>
        <sz val="11"/>
        <color theme="1"/>
        <rFont val="Calibri"/>
        <family val="2"/>
      </rPr>
      <t xml:space="preserve">∑ </t>
    </r>
    <r>
      <rPr>
        <b/>
        <vertAlign val="subscript"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</rPr>
      <t>m</t>
    </r>
    <r>
      <rPr>
        <b/>
        <vertAlign val="subscript"/>
        <sz val="11"/>
        <color theme="1"/>
        <rFont val="Calibri"/>
        <family val="2"/>
      </rPr>
      <t xml:space="preserve">i </t>
    </r>
    <r>
      <rPr>
        <b/>
        <sz val="11"/>
        <color theme="1"/>
        <rFont val="Calibri"/>
        <family val="2"/>
      </rPr>
      <t>r</t>
    </r>
    <r>
      <rPr>
        <b/>
        <vertAlign val="subscript"/>
        <sz val="11"/>
        <color theme="1"/>
        <rFont val="Calibri"/>
        <family val="2"/>
      </rPr>
      <t>i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 </t>
    </r>
  </si>
  <si>
    <t>J = Traagheidsmoment t.o.v. de rotatieas</t>
  </si>
  <si>
    <t>ω = is rotatie snelheid om de rotatieas</t>
  </si>
  <si>
    <t>DE WET VAN BEHOUD VAN IMPULSMOMENT = ALS ER GEEN MOMENT WERKT BLIJFT HET IMPULSMOMENT CONSTANT</t>
  </si>
  <si>
    <t>OM DE RICHTING VAN EEN ROTATIE TE VERANDEREN IS DUS EEN MOMENT = KRACHT * ARM NODIG</t>
  </si>
  <si>
    <t>ALS GEVOLG NEEMT DE ROTATIESNELHEID TOE</t>
  </si>
  <si>
    <t>NUTATIE HAAKS DAAROP DOOR INSTABILITEIT</t>
  </si>
  <si>
    <r>
      <t xml:space="preserve">HIERBIJ TREDEN </t>
    </r>
    <r>
      <rPr>
        <b/>
        <u/>
        <sz val="11"/>
        <color theme="1"/>
        <rFont val="Calibri"/>
        <family val="2"/>
        <scheme val="minor"/>
      </rPr>
      <t xml:space="preserve">VERANDERLIJKE </t>
    </r>
    <r>
      <rPr>
        <b/>
        <sz val="11"/>
        <color theme="1"/>
        <rFont val="Calibri"/>
        <family val="2"/>
        <scheme val="minor"/>
      </rPr>
      <t>CENTRIPUTALE KRACHTEN EN IMPULSMOMENTEN OP</t>
    </r>
  </si>
  <si>
    <t>ZWIEREN EN ZWAAIEN</t>
  </si>
  <si>
    <t>DRAAI- EN ZWEEFMOLEN</t>
  </si>
  <si>
    <t>PAS ECHT LEUK</t>
  </si>
  <si>
    <t>grad</t>
  </si>
  <si>
    <t>rad</t>
  </si>
  <si>
    <t>β</t>
  </si>
  <si>
    <t>γ</t>
  </si>
  <si>
    <t>L</t>
  </si>
  <si>
    <r>
      <t>p</t>
    </r>
    <r>
      <rPr>
        <b/>
        <vertAlign val="subscript"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 xml:space="preserve"> = - L cos </t>
    </r>
    <r>
      <rPr>
        <b/>
        <sz val="11"/>
        <color theme="1"/>
        <rFont val="Calibri"/>
        <family val="2"/>
      </rPr>
      <t>γ</t>
    </r>
  </si>
  <si>
    <t xml:space="preserve">         OP ZUIDELIJK HALFROND (DRAAIT RECHTSOM)</t>
  </si>
  <si>
    <t xml:space="preserve">PRECESSIE AARDAS IN 25.800 JAAR </t>
  </si>
  <si>
    <t xml:space="preserve">RECHTERHANDREGEL </t>
  </si>
  <si>
    <t>BIJ EEN PIROUETTE VERANDERT J OMDAT DE ARMEN EN BENEN NAAR HET LICHAAM WORDEN BEWOGEN</t>
  </si>
  <si>
    <t>OOK HET OMGEKEERDE GELDT</t>
  </si>
  <si>
    <r>
      <t xml:space="preserve">DUS </t>
    </r>
    <r>
      <rPr>
        <b/>
        <sz val="11"/>
        <color rgb="FFFF0000"/>
        <rFont val="Calibri"/>
        <family val="2"/>
        <scheme val="minor"/>
      </rPr>
      <t>VERANDERLIJKE 3 DIMENSIONALE VERSNELLINGEN EN SNELHEDEN</t>
    </r>
  </si>
  <si>
    <t>IS VOORLOPIG LEUKER OM TE ERVAREN DAN OM AAN TE REKENEN</t>
  </si>
  <si>
    <t>http://science.discovery.com/videos/exodus-earth-centrifuge.html</t>
  </si>
  <si>
    <t>http://www.youtube.com/watch?v=WvoHbmlAsN8</t>
  </si>
  <si>
    <t>http://www.youtube.com/watch?v=HQcXWBwnj2A</t>
  </si>
  <si>
    <t>CENTRIFUSION &amp; SPACE SIMULATOR</t>
  </si>
  <si>
    <t xml:space="preserve">MIT BED </t>
  </si>
  <si>
    <t>STRAALJAGER PILOOT BIJ 9 G</t>
  </si>
  <si>
    <t>PRECESSION &amp; NUTATION OF EARTH</t>
  </si>
  <si>
    <t xml:space="preserve">    HORIZONTALE CIRKELSLINGER (ZWEEFMOLEN)</t>
  </si>
  <si>
    <t>TOEPASSEN VAN DE FORMULES VEREIST MEER ABSTRACT DENKEN</t>
  </si>
  <si>
    <t>VERSNELLINGEN TREDEN OP ALS V VERANDERT IN GROOTTE ( A IN RICHTING V) OF VAN RICHTING (A LOODRECHT OP V MET RICHTING BINNENBOCHT)</t>
  </si>
  <si>
    <t>DAT ER EEN KRACHT WERKZAAM IS BLIJKT UIT DE VORM DIE HET DRAAISYSTEEM AANNEEMT EN HOE HET ZICH GEDRAAGT</t>
  </si>
  <si>
    <t>DEZE KRACHT IS DUS NAAR BUITEN GERICHT, WERKT OP HET DRAAISYSTEEM EN WORDT OOK WEL CENTRIFUGAALKRACHT GENOEMD</t>
  </si>
  <si>
    <t>WAT ER ECHT GEBEURT, IS DUS ANDERS WAT MENSEN VAAK DENKEN EN ZEGGEN TE ERVAREN</t>
  </si>
  <si>
    <t>BIJ BEWEGING BINNEN EEN ROTEREND SYSTEEM GAAN WE HIER VERDER OP IN</t>
  </si>
  <si>
    <r>
      <t xml:space="preserve">(differentieer formules: afgeleide sin t = cos t en afgeleide cos t = -sin t   met toepassing kettingregel voor </t>
    </r>
    <r>
      <rPr>
        <b/>
        <sz val="11"/>
        <color theme="1"/>
        <rFont val="Calibri"/>
        <family val="2"/>
      </rPr>
      <t>ωt)</t>
    </r>
    <r>
      <rPr>
        <b/>
        <sz val="11"/>
        <color theme="1"/>
        <rFont val="Calibri"/>
        <family val="2"/>
        <scheme val="minor"/>
      </rPr>
      <t xml:space="preserve"> </t>
    </r>
  </si>
  <si>
    <t xml:space="preserve">De aantrekkingskracht tussen twee massa's   F gravitatie =  G * </t>
  </si>
  <si>
    <t>DAT IN GELIJKE TIJDSINTERVALLEN</t>
  </si>
  <si>
    <t>DE OPPERVLAKTEN VAN DE PERKEN GELIJK ZIJN</t>
  </si>
  <si>
    <t>DE WAARNEMER DIE MEEDRAAIT IN HET ROTEREND ASSENSTELSEL ZIET DUS M NAAR BUITEN BEWEGEN</t>
  </si>
  <si>
    <t>DE WAARNEMER DIE MEEDRAAIT ZAL DAN DENKEN DAT ER OP M VERSNELLINGEN EN DUS KRACHTEN WERKEN</t>
  </si>
  <si>
    <r>
      <t>IN EEN WILLEKEURIG LATER PUNT ZIJN DE TANGENTIELE SNELHEID V</t>
    </r>
    <r>
      <rPr>
        <b/>
        <vertAlign val="subscript"/>
        <sz val="11"/>
        <color theme="1"/>
        <rFont val="Calibri"/>
        <family val="2"/>
        <scheme val="minor"/>
      </rPr>
      <t>MR</t>
    </r>
    <r>
      <rPr>
        <b/>
        <sz val="11"/>
        <color theme="1"/>
        <rFont val="Calibri"/>
        <family val="2"/>
        <scheme val="minor"/>
      </rPr>
      <t xml:space="preserve"> EN DE KRACHT AANGEGEVEN IN DE RICHTING VAN V</t>
    </r>
    <r>
      <rPr>
        <b/>
        <vertAlign val="subscript"/>
        <sz val="11"/>
        <color theme="1"/>
        <rFont val="Calibri"/>
        <family val="2"/>
        <scheme val="minor"/>
      </rPr>
      <t>MR</t>
    </r>
  </si>
  <si>
    <t>DE VERSNELLINGEN EN KRACHTEN ZIJN WISKUNDIG NODIG OM DE BEWEGING T.O.V. HET ROTEREND STELSEL TE BESCHRIJVEN</t>
  </si>
  <si>
    <t>ONDER IS WAT JE VAN BINNEN ZIET ALS DE RODE STIP MEEDRAAIT</t>
  </si>
  <si>
    <t>OMDAT DE SCHIJF DRAAIT ONDERVINDT DE BAL EEN CENTRIPUTALE KRACHT</t>
  </si>
  <si>
    <t>ALS DE SCHIJF GROTER WAS GEWEEST WAS OOK DE VERDERE BAAN VAN DE BAL ZICHTBAAR GEWORDEN</t>
  </si>
  <si>
    <t xml:space="preserve">VRIJ OPGEHANGEN SLINGER NIET ALLEEN HEEN EN WEER, </t>
  </si>
  <si>
    <t>MAAR OOK ZIJWAARTS BEWEGEN</t>
  </si>
  <si>
    <t>RECHTSOM</t>
  </si>
  <si>
    <t>DIT BETEKENT DAT ALS DE SNELHEID HOGER WORDT, DE DRUK LAGER WORDT EN OMGEKEERD</t>
  </si>
  <si>
    <t>HIERONDER IS DIT GEDEMONSTREERD AAN DE HAND VAN EEN GROOT AANTAL FOTO'S MET INFORMATIE</t>
  </si>
  <si>
    <t>DAARBIJ WORDT VERONDERSTELD DAT</t>
  </si>
  <si>
    <t>WAARBIJ ALLE VLOEISTOF MEEDRAAIT</t>
  </si>
  <si>
    <t>DIT GEBEURT NIET OMDAT AAN HET OPPERVLAK ALLEEN DE CORIOLISVERSNELLING WERKT</t>
  </si>
  <si>
    <t>ZEER PRECIEZE CONSTRUCTIES MET ZEER HOGE DRAAISNELHEID EN MINIMALE WRIJVING</t>
  </si>
  <si>
    <t>PRECESSIE EN NUTATION VAN MOEDER AARDE</t>
  </si>
  <si>
    <r>
      <t xml:space="preserve">IMPULS WERKT OP DE LIJN VAN </t>
    </r>
    <r>
      <rPr>
        <b/>
        <u/>
        <sz val="11"/>
        <color theme="1"/>
        <rFont val="Calibri"/>
        <family val="2"/>
        <scheme val="minor"/>
      </rPr>
      <t>V</t>
    </r>
    <r>
      <rPr>
        <b/>
        <sz val="11"/>
        <color theme="1"/>
        <rFont val="Calibri"/>
        <family val="2"/>
        <scheme val="minor"/>
      </rPr>
      <t xml:space="preserve"> EN IS ONAFHANKELIJK VAN WAAR EN IN WELKE RICHTING DE BEWEGING  PLAATS VINDT</t>
    </r>
  </si>
  <si>
    <r>
      <t>BIJ EEN BOTSING IN DEZELFDE RICHTING GELDT  M1*</t>
    </r>
    <r>
      <rPr>
        <b/>
        <u/>
        <sz val="11"/>
        <color theme="1"/>
        <rFont val="Calibri"/>
        <family val="2"/>
        <scheme val="minor"/>
      </rPr>
      <t>V1</t>
    </r>
    <r>
      <rPr>
        <b/>
        <sz val="11"/>
        <color theme="1"/>
        <rFont val="Calibri"/>
        <family val="2"/>
        <scheme val="minor"/>
      </rPr>
      <t xml:space="preserve"> + M2 </t>
    </r>
    <r>
      <rPr>
        <b/>
        <u/>
        <sz val="11"/>
        <color theme="1"/>
        <rFont val="Calibri"/>
        <family val="2"/>
        <scheme val="minor"/>
      </rPr>
      <t>V2</t>
    </r>
    <r>
      <rPr>
        <b/>
        <sz val="11"/>
        <color theme="1"/>
        <rFont val="Calibri"/>
        <family val="2"/>
        <scheme val="minor"/>
      </rPr>
      <t xml:space="preserve"> = (M1+M2)*</t>
    </r>
    <r>
      <rPr>
        <b/>
        <u/>
        <sz val="11"/>
        <color theme="1"/>
        <rFont val="Calibri"/>
        <family val="2"/>
        <scheme val="minor"/>
      </rPr>
      <t>V3</t>
    </r>
  </si>
  <si>
    <t>DE VOLGENDE TWEE ANIMATIES GEVEN VERDERE UITLEG OVER DE KRACHTEN, MOMENTEN EN BEWEGINGEN</t>
  </si>
  <si>
    <t>nca@xs4all.nl</t>
  </si>
  <si>
    <t>ALL RIGTHS RESERVED  M VAN DER MEER</t>
  </si>
  <si>
    <r>
      <t xml:space="preserve">KLIK </t>
    </r>
    <r>
      <rPr>
        <b/>
        <sz val="11"/>
        <color theme="1"/>
        <rFont val="Calibri"/>
        <family val="2"/>
      </rPr>
      <t>ÉÉ</t>
    </r>
    <r>
      <rPr>
        <b/>
        <sz val="11"/>
        <color theme="1"/>
        <rFont val="Calibri"/>
        <family val="2"/>
        <scheme val="minor"/>
      </rPr>
      <t xml:space="preserve">N KEER MET LINKERMUISKNOP OP </t>
    </r>
  </si>
  <si>
    <t>GEKLEURDE CEL OM NAAR INTERNETSITE TE GAAN</t>
  </si>
  <si>
    <t>DAN EVEN WACHTEN EN DAARNA ZELF VERDER ZOEKEN</t>
  </si>
  <si>
    <t xml:space="preserve">INDIEN EEN LINK NIET (MEER) WERKT GRAAG DUIDELIJK </t>
  </si>
  <si>
    <t>DOORGEVEN VIA BOVENSTAANDE E-MAIL LINK</t>
  </si>
  <si>
    <t>WELKE LINK DIT IS</t>
  </si>
  <si>
    <t>JE KUNT OP EEN PLAATJE KLIKKEN VOOR MEER INFORMATIE</t>
  </si>
  <si>
    <t>ANDERS KUN JE ER BETER NIET OP KLIKKEN</t>
  </si>
  <si>
    <t xml:space="preserve">KLACHTEN M.B.T. SCHENDING AUTEURSRECHT </t>
  </si>
  <si>
    <t>GRAAG MELDEN OP BOVENSTAANDE LINK</t>
  </si>
  <si>
    <t>FILE IS READ ONLY     OPSLAAN ONDER ANDERE NAAM</t>
  </si>
  <si>
    <t>http://en.wikipedia.org/wiki/Centripetal_force</t>
  </si>
  <si>
    <t>http://hyperphysics.phy-astr.gsu.edu/hbase/cf.html</t>
  </si>
  <si>
    <t>CENTRIPETAL FORCE</t>
  </si>
  <si>
    <r>
      <rPr>
        <b/>
        <u/>
        <sz val="11"/>
        <color theme="1"/>
        <rFont val="Calibri"/>
        <family val="2"/>
        <scheme val="minor"/>
      </rPr>
      <t>METHODE 2</t>
    </r>
    <r>
      <rPr>
        <b/>
        <sz val="11"/>
        <color theme="1"/>
        <rFont val="Calibri"/>
        <family val="2"/>
        <scheme val="minor"/>
      </rPr>
      <t xml:space="preserve"> MET BEWEGING VERTIKAAL EN HORIZONTAAL</t>
    </r>
  </si>
  <si>
    <r>
      <rPr>
        <b/>
        <u/>
        <sz val="11"/>
        <color theme="1"/>
        <rFont val="Calibri"/>
        <family val="2"/>
        <scheme val="minor"/>
      </rPr>
      <t>METHODE 1</t>
    </r>
    <r>
      <rPr>
        <b/>
        <sz val="11"/>
        <color theme="1"/>
        <rFont val="Calibri"/>
        <family val="2"/>
        <scheme val="minor"/>
      </rPr>
      <t xml:space="preserve">  MET SNELHEIDSDRIEHOEK</t>
    </r>
  </si>
  <si>
    <t>BOCHTEN MET AUTO'S E.D.</t>
  </si>
  <si>
    <t>MIDDELPUNTZOEKENDE KRACHT</t>
  </si>
  <si>
    <t>DOOR HORIZONTALE KRACHT UIT HET WEGDEK</t>
  </si>
  <si>
    <t xml:space="preserve">DE NORMAAL KRACHT ZORGT VOOR WRIJVING </t>
  </si>
  <si>
    <t>LANGS HET WEGDEK</t>
  </si>
  <si>
    <t>DIT GEEFT DE HORIZONTALE KRACHT</t>
  </si>
  <si>
    <t>JE MAAKT DE BOCHT ALS Fnx = Fmpz</t>
  </si>
  <si>
    <t>JE GAAT OMLAAG ALS Fnx &gt; Fmz (TE LANGZAAM)</t>
  </si>
  <si>
    <t>JE VLIEGT ERUIT ALS Fnx &lt; Fmpz (TE SNEL)</t>
  </si>
  <si>
    <r>
      <t xml:space="preserve">F nx = f * Fzw * tan </t>
    </r>
    <r>
      <rPr>
        <b/>
        <sz val="11"/>
        <color theme="1"/>
        <rFont val="Calibri"/>
        <family val="2"/>
      </rPr>
      <t>α</t>
    </r>
  </si>
  <si>
    <t>GRAVITATIEWET SPEELT EEN BELANGRIJKE ROL BIJ DE BEWEGINGEN VAN PLANETEN OM DE ZON</t>
  </si>
  <si>
    <t>BINNEN IN DE AARDE</t>
  </si>
  <si>
    <t>http://www.intuitor.com/student/AP_PhysI_Q3_Objectives.php</t>
  </si>
  <si>
    <t xml:space="preserve">IN DE AARDE LOOPT DE ZWAARTEKRACHT OP EEN LIJN DOOR HET MIDDELPUNT VAN g NAAR -g </t>
  </si>
  <si>
    <t>MET EEN MASSA m VAN mg NAAR - mg</t>
  </si>
  <si>
    <t>JE KUNT DIT ZIEN ALS EEN LINEAIRE VEER MET EEN VEERSTIJFHEID c = mg/R</t>
  </si>
  <si>
    <t>MINUTEN</t>
  </si>
  <si>
    <t>NAAR HET MIDDEN DUS 21 MINUTEN EN NAAR DE ANDERE KANT 42 MINUTEN</t>
  </si>
  <si>
    <t>DE GRAVITATIEWET GELDT ALLEEN BOVEN HET OPPERVLAK</t>
  </si>
  <si>
    <t xml:space="preserve">DIT GELDT VOOR ELKE RECHTE TUNNEL </t>
  </si>
  <si>
    <t>JE KUNT DIT NAMELIJK ZIEN ALS EEN KLEINERE TRILLING MET DEZELFDE VEERSTIJFHEID, EN DIE GELDT IN ALLE RICHTINGEN</t>
  </si>
  <si>
    <r>
      <t>ALS JE DE MASSA DOOR DE AARDE LAAT VALLEN GAAT DEZE TRILLEN MET EEN TRILLINGSTIJD T = 2</t>
    </r>
    <r>
      <rPr>
        <b/>
        <sz val="11"/>
        <color theme="1"/>
        <rFont val="Calibri"/>
        <family val="2"/>
      </rPr>
      <t>π √(m/c) = 2π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</rPr>
      <t xml:space="preserve">√(R/g)  </t>
    </r>
  </si>
  <si>
    <r>
      <t>MET g = 9,81 m/s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EN RAARDE = 6,378*10</t>
    </r>
    <r>
      <rPr>
        <b/>
        <vertAlign val="superscript"/>
        <sz val="11"/>
        <color theme="1"/>
        <rFont val="Calibri"/>
        <family val="2"/>
        <scheme val="minor"/>
      </rPr>
      <t>6</t>
    </r>
    <r>
      <rPr>
        <b/>
        <sz val="11"/>
        <color theme="1"/>
        <rFont val="Calibri"/>
        <family val="2"/>
        <scheme val="minor"/>
      </rPr>
      <t xml:space="preserve"> m IS    </t>
    </r>
    <r>
      <rPr>
        <b/>
        <sz val="11"/>
        <color rgb="FFFF0000"/>
        <rFont val="Calibri"/>
        <family val="2"/>
        <scheme val="minor"/>
      </rPr>
      <t xml:space="preserve"> T =</t>
    </r>
  </si>
  <si>
    <t>DIT IS EEN KEER OP HET EXAMEN GEVRAAGD</t>
  </si>
  <si>
    <t xml:space="preserve">EEN DEELTJE HEEFT EEN LADING q (C) </t>
  </si>
  <si>
    <t>EN EEN SNELHEID v (m/s)</t>
  </si>
  <si>
    <t>DE LADING BEWEEGT MET IN EEN HOMOGEEN</t>
  </si>
  <si>
    <t>MAGNETISCH VELD B (T)</t>
  </si>
  <si>
    <t>DEZE STAAT STEEDS LOODRECHT OP DE BAAN</t>
  </si>
  <si>
    <t>DE SNELHEID v BLIJFT DUS CONSTANT</t>
  </si>
  <si>
    <t>ALS q EEN POSITIEVE LADING HEEFT GELDT ROOD</t>
  </si>
  <si>
    <t>ALS q EEN NEGATIEVE LADING HEEFT GELDT BLAUW</t>
  </si>
  <si>
    <r>
      <t>DE RICHTING BEPAAL JE MET DE 3</t>
    </r>
    <r>
      <rPr>
        <b/>
        <vertAlign val="superscript"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 xml:space="preserve"> RECHTERHANDREGEL</t>
    </r>
  </si>
  <si>
    <r>
      <t>DEZE IS GELIJK AAN DE LORENZTKRACHT, ZODAT  Bqv = m v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/r</t>
    </r>
  </si>
  <si>
    <t>DUS DE SNELHEID v = Bqr / m  EN DE STRAAL r = m v / Bq</t>
  </si>
  <si>
    <t>DIT GELDT OOK VOOR EEN LADING DIE MET EEN SNELHEID v EEN MAGNETISCH VELD BINNENKOMT</t>
  </si>
  <si>
    <t>ELEKTRISCHE LADING IN EEN MAGNETISCH VELD</t>
  </si>
  <si>
    <r>
      <t>DE LORENTZKRACHT F</t>
    </r>
    <r>
      <rPr>
        <b/>
        <vertAlign val="subscript"/>
        <sz val="11"/>
        <color theme="1"/>
        <rFont val="Calibri"/>
        <family val="2"/>
        <scheme val="minor"/>
      </rPr>
      <t xml:space="preserve">L </t>
    </r>
    <r>
      <rPr>
        <b/>
        <sz val="11"/>
        <color theme="1"/>
        <rFont val="Calibri"/>
        <family val="2"/>
        <scheme val="minor"/>
      </rPr>
      <t xml:space="preserve">=  B q v </t>
    </r>
  </si>
  <si>
    <r>
      <t>DE MASSA VAN DE LADING HEEFT EEN MIDDELPUNTZOEKENDE KRACHT F</t>
    </r>
    <r>
      <rPr>
        <b/>
        <vertAlign val="subscript"/>
        <sz val="11"/>
        <color theme="1"/>
        <rFont val="Calibri"/>
        <family val="2"/>
        <scheme val="minor"/>
      </rPr>
      <t xml:space="preserve">mpz </t>
    </r>
    <r>
      <rPr>
        <b/>
        <sz val="11"/>
        <color theme="1"/>
        <rFont val="Calibri"/>
        <family val="2"/>
        <scheme val="minor"/>
      </rPr>
      <t>= m v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/ r </t>
    </r>
  </si>
  <si>
    <t>HIERMEE KUN JE BIJVOORBEELD DE SNELHEID VAN EEN ELEKTRON BEPALEN, EN OF DEZE POSITIEF OF NEGATIEF IS</t>
  </si>
  <si>
    <t>http://www.walter-fendt.de/ph14nl/carousel_nl.htm</t>
  </si>
  <si>
    <t>http://wolken.buienradar.nl/homepage.aspx?page=world</t>
  </si>
  <si>
    <t>BUIENRADAR WERELDKAART</t>
  </si>
  <si>
    <t xml:space="preserve">   H </t>
  </si>
  <si>
    <t xml:space="preserve">L </t>
  </si>
  <si>
    <t>NOORDELIJK HALFROND = NHR</t>
  </si>
  <si>
    <t xml:space="preserve">         H </t>
  </si>
  <si>
    <t xml:space="preserve">      L</t>
  </si>
  <si>
    <t>ZUIDELIJK HALFROND = ZHR</t>
  </si>
  <si>
    <t>OP NHR BIJ HOGE DRUK MET DE KLOK MEE</t>
  </si>
</sst>
</file>

<file path=xl/styles.xml><?xml version="1.0" encoding="utf-8"?>
<styleSheet xmlns="http://schemas.openxmlformats.org/spreadsheetml/2006/main">
  <fonts count="4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rgb="FFFF0000"/>
      <name val="Calibri"/>
      <family val="2"/>
    </font>
    <font>
      <u/>
      <sz val="11"/>
      <color theme="3"/>
      <name val="Calibri"/>
      <family val="2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0000"/>
      <name val="Calibri"/>
      <family val="2"/>
    </font>
    <font>
      <b/>
      <vertAlign val="superscript"/>
      <sz val="11"/>
      <color rgb="FFFF0000"/>
      <name val="Calibri"/>
      <family val="2"/>
    </font>
    <font>
      <sz val="11"/>
      <color rgb="FFFF0000"/>
      <name val="Calibri"/>
      <family val="2"/>
      <scheme val="minor"/>
    </font>
    <font>
      <u/>
      <sz val="11"/>
      <color rgb="FF00B050"/>
      <name val="Calibri"/>
      <family val="2"/>
    </font>
    <font>
      <b/>
      <u/>
      <sz val="11"/>
      <color theme="1"/>
      <name val="Calibri"/>
      <family val="2"/>
    </font>
    <font>
      <b/>
      <sz val="11"/>
      <color rgb="FFC00000"/>
      <name val="Calibri"/>
      <family val="2"/>
      <scheme val="minor"/>
    </font>
    <font>
      <b/>
      <vertAlign val="subscript"/>
      <sz val="11"/>
      <color theme="1"/>
      <name val="Calibri"/>
      <family val="2"/>
    </font>
    <font>
      <sz val="11"/>
      <color rgb="FF000000"/>
      <name val="Arial"/>
      <family val="2"/>
    </font>
    <font>
      <b/>
      <sz val="13.5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16297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u/>
      <sz val="11"/>
      <color theme="9" tint="0.39997558519241921"/>
      <name val="Calibri"/>
      <family val="2"/>
    </font>
    <font>
      <sz val="11"/>
      <color theme="9" tint="0.3999755851924192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rgb="FF0000CC"/>
      <name val="Calibri"/>
      <family val="2"/>
      <scheme val="minor"/>
    </font>
    <font>
      <sz val="12"/>
      <color rgb="FF000000"/>
      <name val="Arial"/>
      <family val="2"/>
    </font>
    <font>
      <sz val="11"/>
      <color theme="1"/>
      <name val="Calibri"/>
      <family val="2"/>
    </font>
    <font>
      <b/>
      <sz val="11"/>
      <color rgb="FFC00000"/>
      <name val="Calibri"/>
      <family val="2"/>
    </font>
    <font>
      <b/>
      <u/>
      <sz val="11"/>
      <color rgb="FFC00000"/>
      <name val="Calibri"/>
      <family val="2"/>
      <scheme val="minor"/>
    </font>
    <font>
      <b/>
      <vertAlign val="superscript"/>
      <sz val="11"/>
      <color rgb="FFC00000"/>
      <name val="Calibri"/>
      <family val="2"/>
    </font>
    <font>
      <b/>
      <sz val="14"/>
      <color theme="1"/>
      <name val="Arial"/>
      <family val="2"/>
    </font>
    <font>
      <sz val="8"/>
      <color rgb="FF000000"/>
      <name val="Arial"/>
      <family val="2"/>
    </font>
    <font>
      <u/>
      <sz val="11"/>
      <color rgb="FFF313B3"/>
      <name val="Calibri"/>
      <family val="2"/>
    </font>
    <font>
      <b/>
      <sz val="11"/>
      <color rgb="FF00B050"/>
      <name val="Calibri"/>
      <family val="2"/>
    </font>
    <font>
      <b/>
      <sz val="11"/>
      <color rgb="FF7030A0"/>
      <name val="Calibri"/>
      <family val="2"/>
      <scheme val="minor"/>
    </font>
    <font>
      <b/>
      <sz val="11"/>
      <color rgb="FF2C13E7"/>
      <name val="Calibri"/>
      <family val="2"/>
      <scheme val="minor"/>
    </font>
    <font>
      <u/>
      <sz val="11"/>
      <color rgb="FF7030A0"/>
      <name val="Calibri"/>
      <family val="2"/>
    </font>
    <font>
      <sz val="11"/>
      <color rgb="FF7030A0"/>
      <name val="Calibri"/>
      <family val="2"/>
      <scheme val="minor"/>
    </font>
    <font>
      <sz val="9"/>
      <color theme="1"/>
      <name val="Arial"/>
      <family val="2"/>
    </font>
    <font>
      <sz val="14"/>
      <color rgb="FF000000"/>
      <name val="Arial"/>
      <family val="2"/>
    </font>
    <font>
      <u/>
      <sz val="11"/>
      <color theme="4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8FC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313B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18">
    <xf numFmtId="0" fontId="0" fillId="0" borderId="0" xfId="0"/>
    <xf numFmtId="0" fontId="2" fillId="0" borderId="0" xfId="1" applyAlignment="1" applyProtection="1"/>
    <xf numFmtId="0" fontId="3" fillId="2" borderId="0" xfId="1" applyFont="1" applyFill="1" applyAlignment="1" applyProtection="1"/>
    <xf numFmtId="0" fontId="4" fillId="3" borderId="0" xfId="1" applyFont="1" applyFill="1" applyAlignment="1" applyProtection="1"/>
    <xf numFmtId="0" fontId="1" fillId="0" borderId="0" xfId="0" applyFont="1"/>
    <xf numFmtId="0" fontId="2" fillId="0" borderId="0" xfId="1" applyAlignment="1" applyProtection="1">
      <alignment horizontal="left" indent="1"/>
    </xf>
    <xf numFmtId="0" fontId="5" fillId="0" borderId="0" xfId="0" applyFont="1"/>
    <xf numFmtId="0" fontId="1" fillId="0" borderId="0" xfId="0" applyFont="1" applyAlignment="1">
      <alignment horizontal="right"/>
    </xf>
    <xf numFmtId="0" fontId="6" fillId="0" borderId="0" xfId="0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1" xfId="0" quotePrefix="1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/>
    <xf numFmtId="0" fontId="11" fillId="0" borderId="0" xfId="0" quotePrefix="1" applyFont="1"/>
    <xf numFmtId="0" fontId="14" fillId="0" borderId="0" xfId="0" applyFont="1"/>
    <xf numFmtId="0" fontId="1" fillId="0" borderId="0" xfId="0" quotePrefix="1" applyFont="1"/>
    <xf numFmtId="0" fontId="1" fillId="0" borderId="2" xfId="0" applyFont="1" applyBorder="1"/>
    <xf numFmtId="0" fontId="0" fillId="0" borderId="3" xfId="0" applyBorder="1"/>
    <xf numFmtId="0" fontId="0" fillId="0" borderId="4" xfId="0" applyBorder="1"/>
    <xf numFmtId="0" fontId="1" fillId="0" borderId="5" xfId="0" applyFont="1" applyBorder="1"/>
    <xf numFmtId="0" fontId="0" fillId="0" borderId="0" xfId="0" applyBorder="1"/>
    <xf numFmtId="0" fontId="0" fillId="0" borderId="6" xfId="0" applyBorder="1"/>
    <xf numFmtId="0" fontId="1" fillId="0" borderId="7" xfId="0" applyFont="1" applyBorder="1"/>
    <xf numFmtId="0" fontId="0" fillId="0" borderId="8" xfId="0" applyBorder="1"/>
    <xf numFmtId="0" fontId="0" fillId="0" borderId="9" xfId="0" applyBorder="1"/>
    <xf numFmtId="0" fontId="0" fillId="0" borderId="2" xfId="0" applyBorder="1"/>
    <xf numFmtId="0" fontId="0" fillId="0" borderId="5" xfId="0" applyBorder="1"/>
    <xf numFmtId="0" fontId="0" fillId="0" borderId="3" xfId="0" applyFont="1" applyBorder="1"/>
    <xf numFmtId="0" fontId="0" fillId="0" borderId="5" xfId="0" applyFont="1" applyBorder="1"/>
    <xf numFmtId="0" fontId="0" fillId="0" borderId="0" xfId="0" applyFont="1" applyBorder="1"/>
    <xf numFmtId="0" fontId="0" fillId="0" borderId="7" xfId="0" applyFont="1" applyBorder="1"/>
    <xf numFmtId="0" fontId="0" fillId="0" borderId="8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6" xfId="0" applyFont="1" applyBorder="1"/>
    <xf numFmtId="0" fontId="1" fillId="0" borderId="8" xfId="0" applyFont="1" applyBorder="1"/>
    <xf numFmtId="0" fontId="1" fillId="0" borderId="9" xfId="0" applyFont="1" applyBorder="1"/>
    <xf numFmtId="0" fontId="1" fillId="0" borderId="5" xfId="0" applyFont="1" applyFill="1" applyBorder="1"/>
    <xf numFmtId="0" fontId="15" fillId="5" borderId="0" xfId="1" applyFont="1" applyFill="1" applyAlignment="1" applyProtection="1"/>
    <xf numFmtId="0" fontId="6" fillId="0" borderId="0" xfId="0" quotePrefix="1" applyFont="1"/>
    <xf numFmtId="0" fontId="1" fillId="0" borderId="0" xfId="0" applyFont="1" applyAlignment="1">
      <alignment horizontal="center"/>
    </xf>
    <xf numFmtId="0" fontId="17" fillId="0" borderId="0" xfId="0" applyFont="1"/>
    <xf numFmtId="0" fontId="1" fillId="0" borderId="1" xfId="0" applyFont="1" applyBorder="1"/>
    <xf numFmtId="0" fontId="6" fillId="0" borderId="1" xfId="0" applyFont="1" applyBorder="1" applyAlignment="1">
      <alignment horizontal="center"/>
    </xf>
    <xf numFmtId="0" fontId="1" fillId="0" borderId="10" xfId="0" applyFont="1" applyBorder="1"/>
    <xf numFmtId="0" fontId="1" fillId="0" borderId="12" xfId="0" applyFont="1" applyBorder="1"/>
    <xf numFmtId="0" fontId="1" fillId="0" borderId="11" xfId="0" applyFont="1" applyBorder="1"/>
    <xf numFmtId="0" fontId="17" fillId="0" borderId="0" xfId="0" quotePrefix="1" applyFont="1"/>
    <xf numFmtId="0" fontId="17" fillId="0" borderId="0" xfId="0" applyFont="1" applyAlignment="1">
      <alignment horizontal="left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0" fillId="0" borderId="0" xfId="0"/>
    <xf numFmtId="0" fontId="0" fillId="0" borderId="0" xfId="0"/>
    <xf numFmtId="0" fontId="19" fillId="0" borderId="0" xfId="0" applyFont="1"/>
    <xf numFmtId="2" fontId="1" fillId="0" borderId="0" xfId="0" applyNumberFormat="1" applyFont="1"/>
    <xf numFmtId="1" fontId="1" fillId="0" borderId="0" xfId="0" applyNumberFormat="1" applyFont="1"/>
    <xf numFmtId="1" fontId="1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right"/>
    </xf>
    <xf numFmtId="0" fontId="0" fillId="0" borderId="0" xfId="0" applyAlignment="1">
      <alignment horizontal="left" indent="1"/>
    </xf>
    <xf numFmtId="0" fontId="20" fillId="0" borderId="0" xfId="0" applyFont="1"/>
    <xf numFmtId="0" fontId="21" fillId="0" borderId="0" xfId="0" applyFont="1"/>
    <xf numFmtId="0" fontId="22" fillId="0" borderId="0" xfId="0" applyFont="1"/>
    <xf numFmtId="0" fontId="21" fillId="0" borderId="0" xfId="0" applyFont="1" applyAlignment="1">
      <alignment horizontal="left" indent="1"/>
    </xf>
    <xf numFmtId="0" fontId="0" fillId="4" borderId="0" xfId="0" applyFill="1" applyAlignment="1">
      <alignment horizontal="left" indent="1"/>
    </xf>
    <xf numFmtId="0" fontId="23" fillId="0" borderId="0" xfId="0" applyFont="1"/>
    <xf numFmtId="0" fontId="15" fillId="0" borderId="0" xfId="1" applyFont="1" applyFill="1" applyAlignment="1" applyProtection="1"/>
    <xf numFmtId="0" fontId="1" fillId="0" borderId="0" xfId="0" applyFont="1" applyFill="1"/>
    <xf numFmtId="0" fontId="0" fillId="0" borderId="0" xfId="0" applyFill="1"/>
    <xf numFmtId="0" fontId="1" fillId="0" borderId="0" xfId="0" applyFont="1" applyAlignment="1">
      <alignment horizontal="left" indent="1"/>
    </xf>
    <xf numFmtId="0" fontId="25" fillId="0" borderId="0" xfId="0" applyFont="1"/>
    <xf numFmtId="0" fontId="26" fillId="0" borderId="0" xfId="0" applyFont="1"/>
    <xf numFmtId="0" fontId="24" fillId="6" borderId="0" xfId="1" applyFont="1" applyFill="1" applyAlignment="1" applyProtection="1"/>
    <xf numFmtId="0" fontId="0" fillId="0" borderId="0" xfId="0"/>
    <xf numFmtId="0" fontId="16" fillId="0" borderId="0" xfId="1" applyFont="1" applyAlignment="1" applyProtection="1"/>
    <xf numFmtId="0" fontId="6" fillId="0" borderId="0" xfId="1" applyFont="1" applyAlignment="1" applyProtection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33" fillId="0" borderId="0" xfId="0" applyFont="1"/>
    <xf numFmtId="0" fontId="34" fillId="0" borderId="0" xfId="0" applyFont="1" applyAlignment="1">
      <alignment horizontal="center"/>
    </xf>
    <xf numFmtId="0" fontId="35" fillId="7" borderId="0" xfId="1" applyFont="1" applyFill="1" applyAlignment="1" applyProtection="1"/>
    <xf numFmtId="0" fontId="12" fillId="0" borderId="0" xfId="0" applyFont="1" applyAlignment="1">
      <alignment horizontal="left"/>
    </xf>
    <xf numFmtId="0" fontId="36" fillId="0" borderId="0" xfId="0" applyFont="1"/>
    <xf numFmtId="0" fontId="37" fillId="0" borderId="0" xfId="0" applyFont="1" applyAlignment="1">
      <alignment horizontal="righ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right"/>
    </xf>
    <xf numFmtId="0" fontId="38" fillId="0" borderId="0" xfId="0" applyFont="1" applyAlignment="1">
      <alignment horizontal="left"/>
    </xf>
    <xf numFmtId="0" fontId="39" fillId="8" borderId="0" xfId="1" applyFont="1" applyFill="1" applyAlignment="1" applyProtection="1"/>
    <xf numFmtId="0" fontId="0" fillId="0" borderId="0" xfId="0"/>
    <xf numFmtId="0" fontId="0" fillId="0" borderId="0" xfId="0"/>
    <xf numFmtId="0" fontId="4" fillId="3" borderId="13" xfId="1" applyFont="1" applyFill="1" applyBorder="1" applyAlignment="1" applyProtection="1"/>
    <xf numFmtId="0" fontId="1" fillId="0" borderId="14" xfId="0" applyFon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1" fillId="0" borderId="16" xfId="0" applyFont="1" applyBorder="1"/>
    <xf numFmtId="0" fontId="40" fillId="0" borderId="0" xfId="0" applyFont="1" applyBorder="1"/>
    <xf numFmtId="0" fontId="1" fillId="0" borderId="18" xfId="0" applyFont="1" applyFill="1" applyBorder="1"/>
    <xf numFmtId="0" fontId="0" fillId="0" borderId="19" xfId="0" applyBorder="1"/>
    <xf numFmtId="0" fontId="0" fillId="0" borderId="20" xfId="0" applyBorder="1"/>
    <xf numFmtId="0" fontId="0" fillId="0" borderId="0" xfId="0"/>
    <xf numFmtId="0" fontId="0" fillId="0" borderId="0" xfId="0"/>
    <xf numFmtId="0" fontId="11" fillId="0" borderId="0" xfId="0" applyFont="1" applyAlignment="1">
      <alignment horizontal="center"/>
    </xf>
    <xf numFmtId="0" fontId="41" fillId="0" borderId="0" xfId="0" applyFont="1"/>
    <xf numFmtId="0" fontId="0" fillId="0" borderId="0" xfId="0"/>
    <xf numFmtId="0" fontId="42" fillId="0" borderId="0" xfId="0" applyFont="1"/>
    <xf numFmtId="0" fontId="0" fillId="0" borderId="0" xfId="0"/>
    <xf numFmtId="0" fontId="43" fillId="9" borderId="0" xfId="1" applyFont="1" applyFill="1" applyAlignment="1" applyProtection="1"/>
  </cellXfs>
  <cellStyles count="2">
    <cellStyle name="Hyperlink" xfId="1" builtinId="8"/>
    <cellStyle name="Standaard" xfId="0" builtinId="0"/>
  </cellStyles>
  <dxfs count="0"/>
  <tableStyles count="0" defaultTableStyle="TableStyleMedium9" defaultPivotStyle="PivotStyleLight16"/>
  <colors>
    <mruColors>
      <color rgb="FF2C13E7"/>
      <color rgb="FFF313B3"/>
      <color rgb="FFC80868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strRef>
              <c:f>ECBH!$Y$167</c:f>
              <c:strCache>
                <c:ptCount val="1"/>
                <c:pt idx="0">
                  <c:v>Sy(t) (m)</c:v>
                </c:pt>
              </c:strCache>
            </c:strRef>
          </c:tx>
          <c:marker>
            <c:symbol val="none"/>
          </c:marker>
          <c:xVal>
            <c:numRef>
              <c:f>ECBH!$Z$166:$AX$166</c:f>
              <c:numCache>
                <c:formatCode>General</c:formatCode>
                <c:ptCount val="25"/>
                <c:pt idx="0">
                  <c:v>0</c:v>
                </c:pt>
                <c:pt idx="1">
                  <c:v>0.26179938779914941</c:v>
                </c:pt>
                <c:pt idx="2">
                  <c:v>0.52359877559829882</c:v>
                </c:pt>
                <c:pt idx="3">
                  <c:v>0.78539816339744828</c:v>
                </c:pt>
                <c:pt idx="4">
                  <c:v>1.0471975511965976</c:v>
                </c:pt>
                <c:pt idx="5">
                  <c:v>1.3089969389957472</c:v>
                </c:pt>
                <c:pt idx="6">
                  <c:v>1.5707963267948966</c:v>
                </c:pt>
                <c:pt idx="7">
                  <c:v>1.8325957145940461</c:v>
                </c:pt>
                <c:pt idx="8">
                  <c:v>2.0943951023931953</c:v>
                </c:pt>
                <c:pt idx="9">
                  <c:v>2.3561944901923448</c:v>
                </c:pt>
                <c:pt idx="10">
                  <c:v>2.6179938779914944</c:v>
                </c:pt>
                <c:pt idx="11">
                  <c:v>2.8797932657906435</c:v>
                </c:pt>
                <c:pt idx="12">
                  <c:v>3.1415926535897931</c:v>
                </c:pt>
                <c:pt idx="13">
                  <c:v>3.4033920413889422</c:v>
                </c:pt>
                <c:pt idx="14">
                  <c:v>3.6651914291880923</c:v>
                </c:pt>
                <c:pt idx="15">
                  <c:v>3.9269908169872414</c:v>
                </c:pt>
                <c:pt idx="16">
                  <c:v>4.1887902047863905</c:v>
                </c:pt>
                <c:pt idx="17">
                  <c:v>4.4505895925855405</c:v>
                </c:pt>
                <c:pt idx="18">
                  <c:v>4.7123889803846897</c:v>
                </c:pt>
                <c:pt idx="19">
                  <c:v>4.9741883681838397</c:v>
                </c:pt>
                <c:pt idx="20">
                  <c:v>5.2359877559829888</c:v>
                </c:pt>
                <c:pt idx="21">
                  <c:v>5.497787143782138</c:v>
                </c:pt>
                <c:pt idx="22">
                  <c:v>5.7595865315812871</c:v>
                </c:pt>
                <c:pt idx="23">
                  <c:v>6.0213859193804371</c:v>
                </c:pt>
                <c:pt idx="24">
                  <c:v>6.2831853071795862</c:v>
                </c:pt>
              </c:numCache>
            </c:numRef>
          </c:xVal>
          <c:yVal>
            <c:numRef>
              <c:f>ECBH!$Z$167:$AX$167</c:f>
              <c:numCache>
                <c:formatCode>General</c:formatCode>
                <c:ptCount val="25"/>
                <c:pt idx="0">
                  <c:v>16</c:v>
                </c:pt>
                <c:pt idx="1">
                  <c:v>16.776457135307563</c:v>
                </c:pt>
                <c:pt idx="2">
                  <c:v>17.5</c:v>
                </c:pt>
                <c:pt idx="3">
                  <c:v>18.121320343559642</c:v>
                </c:pt>
                <c:pt idx="4">
                  <c:v>18.598076211353316</c:v>
                </c:pt>
                <c:pt idx="5">
                  <c:v>18.897777478867205</c:v>
                </c:pt>
                <c:pt idx="6">
                  <c:v>19</c:v>
                </c:pt>
                <c:pt idx="7">
                  <c:v>18.897777478867205</c:v>
                </c:pt>
                <c:pt idx="8">
                  <c:v>18.598076211353316</c:v>
                </c:pt>
                <c:pt idx="9">
                  <c:v>18.121320343559642</c:v>
                </c:pt>
                <c:pt idx="10">
                  <c:v>17.5</c:v>
                </c:pt>
                <c:pt idx="11">
                  <c:v>16.776457135307563</c:v>
                </c:pt>
                <c:pt idx="12">
                  <c:v>16</c:v>
                </c:pt>
                <c:pt idx="13">
                  <c:v>15.223542864692439</c:v>
                </c:pt>
                <c:pt idx="14">
                  <c:v>14.5</c:v>
                </c:pt>
                <c:pt idx="15">
                  <c:v>13.878679656440358</c:v>
                </c:pt>
                <c:pt idx="16">
                  <c:v>13.401923788646684</c:v>
                </c:pt>
                <c:pt idx="17">
                  <c:v>13.102222521132795</c:v>
                </c:pt>
                <c:pt idx="18">
                  <c:v>13</c:v>
                </c:pt>
                <c:pt idx="19">
                  <c:v>13.102222521132795</c:v>
                </c:pt>
                <c:pt idx="20">
                  <c:v>13.401923788646684</c:v>
                </c:pt>
                <c:pt idx="21">
                  <c:v>13.878679656440358</c:v>
                </c:pt>
                <c:pt idx="22">
                  <c:v>14.499999999999998</c:v>
                </c:pt>
                <c:pt idx="23">
                  <c:v>15.223542864692439</c:v>
                </c:pt>
                <c:pt idx="24">
                  <c:v>16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ECBH!$Y$168</c:f>
              <c:strCache>
                <c:ptCount val="1"/>
                <c:pt idx="0">
                  <c:v>Vy(t)</c:v>
                </c:pt>
              </c:strCache>
            </c:strRef>
          </c:tx>
          <c:marker>
            <c:symbol val="none"/>
          </c:marker>
          <c:xVal>
            <c:numRef>
              <c:f>ECBH!$Z$166:$AX$166</c:f>
              <c:numCache>
                <c:formatCode>General</c:formatCode>
                <c:ptCount val="25"/>
                <c:pt idx="0">
                  <c:v>0</c:v>
                </c:pt>
                <c:pt idx="1">
                  <c:v>0.26179938779914941</c:v>
                </c:pt>
                <c:pt idx="2">
                  <c:v>0.52359877559829882</c:v>
                </c:pt>
                <c:pt idx="3">
                  <c:v>0.78539816339744828</c:v>
                </c:pt>
                <c:pt idx="4">
                  <c:v>1.0471975511965976</c:v>
                </c:pt>
                <c:pt idx="5">
                  <c:v>1.3089969389957472</c:v>
                </c:pt>
                <c:pt idx="6">
                  <c:v>1.5707963267948966</c:v>
                </c:pt>
                <c:pt idx="7">
                  <c:v>1.8325957145940461</c:v>
                </c:pt>
                <c:pt idx="8">
                  <c:v>2.0943951023931953</c:v>
                </c:pt>
                <c:pt idx="9">
                  <c:v>2.3561944901923448</c:v>
                </c:pt>
                <c:pt idx="10">
                  <c:v>2.6179938779914944</c:v>
                </c:pt>
                <c:pt idx="11">
                  <c:v>2.8797932657906435</c:v>
                </c:pt>
                <c:pt idx="12">
                  <c:v>3.1415926535897931</c:v>
                </c:pt>
                <c:pt idx="13">
                  <c:v>3.4033920413889422</c:v>
                </c:pt>
                <c:pt idx="14">
                  <c:v>3.6651914291880923</c:v>
                </c:pt>
                <c:pt idx="15">
                  <c:v>3.9269908169872414</c:v>
                </c:pt>
                <c:pt idx="16">
                  <c:v>4.1887902047863905</c:v>
                </c:pt>
                <c:pt idx="17">
                  <c:v>4.4505895925855405</c:v>
                </c:pt>
                <c:pt idx="18">
                  <c:v>4.7123889803846897</c:v>
                </c:pt>
                <c:pt idx="19">
                  <c:v>4.9741883681838397</c:v>
                </c:pt>
                <c:pt idx="20">
                  <c:v>5.2359877559829888</c:v>
                </c:pt>
                <c:pt idx="21">
                  <c:v>5.497787143782138</c:v>
                </c:pt>
                <c:pt idx="22">
                  <c:v>5.7595865315812871</c:v>
                </c:pt>
                <c:pt idx="23">
                  <c:v>6.0213859193804371</c:v>
                </c:pt>
                <c:pt idx="24">
                  <c:v>6.2831853071795862</c:v>
                </c:pt>
              </c:numCache>
            </c:numRef>
          </c:xVal>
          <c:yVal>
            <c:numRef>
              <c:f>ECBH!$Z$168:$AX$168</c:f>
              <c:numCache>
                <c:formatCode>General</c:formatCode>
                <c:ptCount val="25"/>
                <c:pt idx="0">
                  <c:v>12</c:v>
                </c:pt>
                <c:pt idx="1">
                  <c:v>11.931851652578137</c:v>
                </c:pt>
                <c:pt idx="2">
                  <c:v>11.732050807568877</c:v>
                </c:pt>
                <c:pt idx="3">
                  <c:v>11.414213562373096</c:v>
                </c:pt>
                <c:pt idx="4">
                  <c:v>11</c:v>
                </c:pt>
                <c:pt idx="5">
                  <c:v>10.517638090205041</c:v>
                </c:pt>
                <c:pt idx="6">
                  <c:v>10</c:v>
                </c:pt>
                <c:pt idx="7">
                  <c:v>9.4823619097949585</c:v>
                </c:pt>
                <c:pt idx="8">
                  <c:v>9</c:v>
                </c:pt>
                <c:pt idx="9">
                  <c:v>8.5857864376269042</c:v>
                </c:pt>
                <c:pt idx="10">
                  <c:v>8.2679491924311233</c:v>
                </c:pt>
                <c:pt idx="11">
                  <c:v>8.0681483474218645</c:v>
                </c:pt>
                <c:pt idx="12">
                  <c:v>8</c:v>
                </c:pt>
                <c:pt idx="13">
                  <c:v>8.0681483474218627</c:v>
                </c:pt>
                <c:pt idx="14">
                  <c:v>8.2679491924311233</c:v>
                </c:pt>
                <c:pt idx="15">
                  <c:v>8.5857864376269042</c:v>
                </c:pt>
                <c:pt idx="16">
                  <c:v>9</c:v>
                </c:pt>
                <c:pt idx="17">
                  <c:v>9.4823619097949585</c:v>
                </c:pt>
                <c:pt idx="18">
                  <c:v>10</c:v>
                </c:pt>
                <c:pt idx="19">
                  <c:v>10.517638090205041</c:v>
                </c:pt>
                <c:pt idx="20">
                  <c:v>11</c:v>
                </c:pt>
                <c:pt idx="21">
                  <c:v>11.414213562373094</c:v>
                </c:pt>
                <c:pt idx="22">
                  <c:v>11.732050807568877</c:v>
                </c:pt>
                <c:pt idx="23">
                  <c:v>11.931851652578137</c:v>
                </c:pt>
                <c:pt idx="24">
                  <c:v>12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ECBH!$Y$169</c:f>
              <c:strCache>
                <c:ptCount val="1"/>
                <c:pt idx="0">
                  <c:v>Ay (m/s2)</c:v>
                </c:pt>
              </c:strCache>
            </c:strRef>
          </c:tx>
          <c:marker>
            <c:symbol val="none"/>
          </c:marker>
          <c:xVal>
            <c:numRef>
              <c:f>ECBH!$Z$166:$AX$166</c:f>
              <c:numCache>
                <c:formatCode>General</c:formatCode>
                <c:ptCount val="25"/>
                <c:pt idx="0">
                  <c:v>0</c:v>
                </c:pt>
                <c:pt idx="1">
                  <c:v>0.26179938779914941</c:v>
                </c:pt>
                <c:pt idx="2">
                  <c:v>0.52359877559829882</c:v>
                </c:pt>
                <c:pt idx="3">
                  <c:v>0.78539816339744828</c:v>
                </c:pt>
                <c:pt idx="4">
                  <c:v>1.0471975511965976</c:v>
                </c:pt>
                <c:pt idx="5">
                  <c:v>1.3089969389957472</c:v>
                </c:pt>
                <c:pt idx="6">
                  <c:v>1.5707963267948966</c:v>
                </c:pt>
                <c:pt idx="7">
                  <c:v>1.8325957145940461</c:v>
                </c:pt>
                <c:pt idx="8">
                  <c:v>2.0943951023931953</c:v>
                </c:pt>
                <c:pt idx="9">
                  <c:v>2.3561944901923448</c:v>
                </c:pt>
                <c:pt idx="10">
                  <c:v>2.6179938779914944</c:v>
                </c:pt>
                <c:pt idx="11">
                  <c:v>2.8797932657906435</c:v>
                </c:pt>
                <c:pt idx="12">
                  <c:v>3.1415926535897931</c:v>
                </c:pt>
                <c:pt idx="13">
                  <c:v>3.4033920413889422</c:v>
                </c:pt>
                <c:pt idx="14">
                  <c:v>3.6651914291880923</c:v>
                </c:pt>
                <c:pt idx="15">
                  <c:v>3.9269908169872414</c:v>
                </c:pt>
                <c:pt idx="16">
                  <c:v>4.1887902047863905</c:v>
                </c:pt>
                <c:pt idx="17">
                  <c:v>4.4505895925855405</c:v>
                </c:pt>
                <c:pt idx="18">
                  <c:v>4.7123889803846897</c:v>
                </c:pt>
                <c:pt idx="19">
                  <c:v>4.9741883681838397</c:v>
                </c:pt>
                <c:pt idx="20">
                  <c:v>5.2359877559829888</c:v>
                </c:pt>
                <c:pt idx="21">
                  <c:v>5.497787143782138</c:v>
                </c:pt>
                <c:pt idx="22">
                  <c:v>5.7595865315812871</c:v>
                </c:pt>
                <c:pt idx="23">
                  <c:v>6.0213859193804371</c:v>
                </c:pt>
                <c:pt idx="24">
                  <c:v>6.2831853071795862</c:v>
                </c:pt>
              </c:numCache>
            </c:numRef>
          </c:xVal>
          <c:yVal>
            <c:numRef>
              <c:f>ECBH!$Z$169:$AX$169</c:f>
              <c:numCache>
                <c:formatCode>General</c:formatCode>
                <c:ptCount val="25"/>
                <c:pt idx="0">
                  <c:v>4</c:v>
                </c:pt>
                <c:pt idx="1">
                  <c:v>3.7411809548974793</c:v>
                </c:pt>
                <c:pt idx="2">
                  <c:v>3.5</c:v>
                </c:pt>
                <c:pt idx="3">
                  <c:v>3.2928932188134525</c:v>
                </c:pt>
                <c:pt idx="4">
                  <c:v>3.1339745962155616</c:v>
                </c:pt>
                <c:pt idx="5">
                  <c:v>3.0340741737109318</c:v>
                </c:pt>
                <c:pt idx="6">
                  <c:v>3</c:v>
                </c:pt>
                <c:pt idx="7">
                  <c:v>3.0340741737109318</c:v>
                </c:pt>
                <c:pt idx="8">
                  <c:v>3.1339745962155612</c:v>
                </c:pt>
                <c:pt idx="9">
                  <c:v>3.2928932188134525</c:v>
                </c:pt>
                <c:pt idx="10">
                  <c:v>3.5</c:v>
                </c:pt>
                <c:pt idx="11">
                  <c:v>3.7411809548974788</c:v>
                </c:pt>
                <c:pt idx="12">
                  <c:v>4</c:v>
                </c:pt>
                <c:pt idx="13">
                  <c:v>4.2588190451025207</c:v>
                </c:pt>
                <c:pt idx="14">
                  <c:v>4.5</c:v>
                </c:pt>
                <c:pt idx="15">
                  <c:v>4.7071067811865479</c:v>
                </c:pt>
                <c:pt idx="16">
                  <c:v>4.8660254037844384</c:v>
                </c:pt>
                <c:pt idx="17">
                  <c:v>4.9659258262890686</c:v>
                </c:pt>
                <c:pt idx="18">
                  <c:v>5</c:v>
                </c:pt>
                <c:pt idx="19">
                  <c:v>4.9659258262890678</c:v>
                </c:pt>
                <c:pt idx="20">
                  <c:v>4.8660254037844384</c:v>
                </c:pt>
                <c:pt idx="21">
                  <c:v>4.7071067811865479</c:v>
                </c:pt>
                <c:pt idx="22">
                  <c:v>4.5</c:v>
                </c:pt>
                <c:pt idx="23">
                  <c:v>4.2588190451025207</c:v>
                </c:pt>
                <c:pt idx="24">
                  <c:v>4</c:v>
                </c:pt>
              </c:numCache>
            </c:numRef>
          </c:yVal>
          <c:smooth val="1"/>
        </c:ser>
        <c:axId val="59021568"/>
        <c:axId val="59031552"/>
      </c:scatterChart>
      <c:valAx>
        <c:axId val="59021568"/>
        <c:scaling>
          <c:orientation val="minMax"/>
        </c:scaling>
        <c:delete val="1"/>
        <c:axPos val="b"/>
        <c:numFmt formatCode="General" sourceLinked="1"/>
        <c:tickLblPos val="none"/>
        <c:crossAx val="59031552"/>
        <c:crosses val="autoZero"/>
        <c:crossBetween val="midCat"/>
      </c:valAx>
      <c:valAx>
        <c:axId val="59031552"/>
        <c:scaling>
          <c:orientation val="minMax"/>
        </c:scaling>
        <c:delete val="1"/>
        <c:axPos val="l"/>
        <c:majorGridlines/>
        <c:numFmt formatCode="General" sourceLinked="1"/>
        <c:tickLblPos val="none"/>
        <c:crossAx val="59021568"/>
        <c:crosses val="autoZero"/>
        <c:crossBetween val="midCat"/>
      </c:valAx>
    </c:plotArea>
    <c:legend>
      <c:legendPos val="r"/>
      <c:layout/>
      <c:txPr>
        <a:bodyPr/>
        <a:lstStyle/>
        <a:p>
          <a:pPr>
            <a:defRPr b="1"/>
          </a:pPr>
          <a:endParaRPr lang="nl-NL"/>
        </a:p>
      </c:txPr>
    </c:legend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2.7958223972003499E-2"/>
          <c:y val="2.1963056504729402E-2"/>
          <c:w val="0.92055577427821522"/>
          <c:h val="0.89719889180519163"/>
        </c:manualLayout>
      </c:layout>
      <c:scatterChart>
        <c:scatterStyle val="smoothMarker"/>
        <c:ser>
          <c:idx val="0"/>
          <c:order val="0"/>
          <c:marker>
            <c:symbol val="none"/>
          </c:marker>
          <c:xVal>
            <c:numRef>
              <c:f>COR!$AK$48:$AK$66</c:f>
              <c:numCache>
                <c:formatCode>General</c:formatCode>
                <c:ptCount val="19"/>
                <c:pt idx="0">
                  <c:v>1.0038004714565847</c:v>
                </c:pt>
                <c:pt idx="1">
                  <c:v>1.0151150774159683</c:v>
                </c:pt>
                <c:pt idx="2">
                  <c:v>1.059080172969425</c:v>
                </c:pt>
                <c:pt idx="3">
                  <c:v>1.1278247915835882</c:v>
                </c:pt>
                <c:pt idx="4">
                  <c:v>1.2147948503211503</c:v>
                </c:pt>
                <c:pt idx="5">
                  <c:v>1.3112874971381687</c:v>
                </c:pt>
                <c:pt idx="6">
                  <c:v>1.4068996821171087</c:v>
                </c:pt>
                <c:pt idx="7">
                  <c:v>1.4900712565842713</c:v>
                </c:pt>
                <c:pt idx="8">
                  <c:v>1.5486992008053413</c:v>
                </c:pt>
                <c:pt idx="9">
                  <c:v>1.5707963267948966</c:v>
                </c:pt>
                <c:pt idx="10">
                  <c:v>1.3137993642342178</c:v>
                </c:pt>
                <c:pt idx="11">
                  <c:v>0.44297153521130828</c:v>
                </c:pt>
                <c:pt idx="12">
                  <c:v>-0.99999999999999933</c:v>
                </c:pt>
                <c:pt idx="13">
                  <c:v>-2.6986211183784854</c:v>
                </c:pt>
                <c:pt idx="14">
                  <c:v>-4.1275987284684348</c:v>
                </c:pt>
                <c:pt idx="15">
                  <c:v>-4.7123889803846897</c:v>
                </c:pt>
                <c:pt idx="16">
                  <c:v>-4.0344984105855444</c:v>
                </c:pt>
                <c:pt idx="17">
                  <c:v>-2.0137678620062052</c:v>
                </c:pt>
                <c:pt idx="18">
                  <c:v>0.999999999999996</c:v>
                </c:pt>
              </c:numCache>
            </c:numRef>
          </c:xVal>
          <c:yVal>
            <c:numRef>
              <c:f>COR!$AL$48:$AL$66</c:f>
              <c:numCache>
                <c:formatCode>General</c:formatCode>
                <c:ptCount val="19"/>
                <c:pt idx="0">
                  <c:v>-2.2135538459900722E-4</c:v>
                </c:pt>
                <c:pt idx="1">
                  <c:v>-1.7667997746289915E-3</c:v>
                </c:pt>
                <c:pt idx="2">
                  <c:v>-1.4005539537496567E-2</c:v>
                </c:pt>
                <c:pt idx="3">
                  <c:v>-4.655015894144552E-2</c:v>
                </c:pt>
                <c:pt idx="4">
                  <c:v>-0.10798769972523581</c:v>
                </c:pt>
                <c:pt idx="5">
                  <c:v>-0.20510643411626267</c:v>
                </c:pt>
                <c:pt idx="6">
                  <c:v>-0.34242662818613961</c:v>
                </c:pt>
                <c:pt idx="7">
                  <c:v>-0.52183618814360033</c:v>
                </c:pt>
                <c:pt idx="8">
                  <c:v>-0.74234915778212629</c:v>
                </c:pt>
                <c:pt idx="9">
                  <c:v>-0.99999999999999989</c:v>
                </c:pt>
                <c:pt idx="10">
                  <c:v>-1.913222954981036</c:v>
                </c:pt>
                <c:pt idx="11">
                  <c:v>-2.7672492052927722</c:v>
                </c:pt>
                <c:pt idx="12">
                  <c:v>-3.1415926535897931</c:v>
                </c:pt>
                <c:pt idx="13">
                  <c:v>-2.6741488874098804</c:v>
                </c:pt>
                <c:pt idx="14">
                  <c:v>-1.2283696986087589</c:v>
                </c:pt>
                <c:pt idx="15">
                  <c:v>0.99999999999999878</c:v>
                </c:pt>
                <c:pt idx="16">
                  <c:v>3.4840192817759337</c:v>
                </c:pt>
                <c:pt idx="17">
                  <c:v>5.4879482516440987</c:v>
                </c:pt>
                <c:pt idx="18">
                  <c:v>6.2831853071795871</c:v>
                </c:pt>
              </c:numCache>
            </c:numRef>
          </c:yVal>
          <c:smooth val="1"/>
        </c:ser>
        <c:axId val="174260224"/>
        <c:axId val="174261760"/>
      </c:scatterChart>
      <c:valAx>
        <c:axId val="174260224"/>
        <c:scaling>
          <c:orientation val="minMax"/>
          <c:max val="4"/>
        </c:scaling>
        <c:axPos val="b"/>
        <c:numFmt formatCode="General" sourceLinked="1"/>
        <c:tickLblPos val="nextTo"/>
        <c:crossAx val="174261760"/>
        <c:crosses val="autoZero"/>
        <c:crossBetween val="midCat"/>
      </c:valAx>
      <c:valAx>
        <c:axId val="174261760"/>
        <c:scaling>
          <c:orientation val="minMax"/>
        </c:scaling>
        <c:axPos val="l"/>
        <c:majorGridlines/>
        <c:numFmt formatCode="General" sourceLinked="1"/>
        <c:tickLblPos val="nextTo"/>
        <c:crossAx val="174260224"/>
        <c:crosses val="autoZero"/>
        <c:crossBetween val="midCat"/>
      </c:valAx>
    </c:plotArea>
    <c:plotVisOnly val="1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images.google.com/imgres?imgurl=http://upload.wikimedia.org/wikipedia/commons/8/82/Gyroscope_precession.gif&amp;imgrefurl=http://nl.wikipedia.org/wiki/Dierenriem&amp;usg=__Ngu0iXYrM42K1dKD5gijGUZ1JfA=&amp;h=300&amp;w=300&amp;sz=224&amp;hl=nl&amp;start=1&amp;um=1&amp;tbnid=N5YYhGYTan0ifM:&amp;tbnh=116&amp;tbnw=116&amp;prev=/images?q=gyroscoop&amp;hl=nl&amp;rls=com.microsoft:nl:IE-SearchBox&amp;rlz=1I7ADBF_nl&amp;sa=X&amp;um=1" TargetMode="External"/><Relationship Id="rId13" Type="http://schemas.openxmlformats.org/officeDocument/2006/relationships/image" Target="../media/image7.jpeg"/><Relationship Id="rId3" Type="http://schemas.openxmlformats.org/officeDocument/2006/relationships/image" Target="../media/image2.jpeg"/><Relationship Id="rId7" Type="http://schemas.openxmlformats.org/officeDocument/2006/relationships/image" Target="../media/image4.jpeg"/><Relationship Id="rId12" Type="http://schemas.openxmlformats.org/officeDocument/2006/relationships/hyperlink" Target="http://images.google.com/imgres?imgurl=http://www.good-event.nl/segway.JPG&amp;imgrefurl=http://www.good-event.info/Amsterdam.html&amp;usg=__QCZ5Zb1ez_RyezSYi6uH7x6Y02w=&amp;h=1536&amp;w=2048&amp;sz=1767&amp;hl=nl&amp;start=423&amp;um=1&amp;tbnid=6RFgUQkpaVjoMM:&amp;tbnh=113&amp;tbnw=150&amp;prev=/images?q=gyroscoop&amp;ndsp=18&amp;hl=nl&amp;rls=com.microsoft:nl:IE-SearchBox&amp;rlz=1I7ADBF_nl&amp;sa=N&amp;start=414&amp;um=1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://images.google.com/imgres?imgurl=http://www.animalbouncers.co.uk/images/gyroscope.jpg&amp;imgrefurl=http://www.animalbouncers.co.uk/adult.shtml&amp;usg=__RB8RUbLPa3RaTe6lM8nQdWKKl2I=&amp;h=255&amp;w=250&amp;sz=15&amp;hl=nl&amp;start=12&amp;um=1&amp;tbnid=9dsTClkysvIMEM:&amp;tbnh=111&amp;tbnw=109&amp;prev=/images?q=gyroscope&amp;hl=nl&amp;rls=com.microsoft:nl:IE-SearchBox&amp;rlz=1I7ADBF_nl&amp;sa=N&amp;um=1" TargetMode="External"/><Relationship Id="rId6" Type="http://schemas.openxmlformats.org/officeDocument/2006/relationships/hyperlink" Target="http://images.google.com/imgres?imgurl=http://mattymotorcycle.tv/wp-content/uploads/2009/04/uno-gyroscopic-motorcycle1.jpg&amp;imgrefurl=http://mattymotorcycle.tv/category/bike-pictures/&amp;usg=__tONd7hJ2atOZQMZQKt_tI2rnv_A=&amp;h=369&amp;w=600&amp;sz=45&amp;hl=nl&amp;start=462&amp;um=1&amp;tbnid=5j920UDLMAPhJM:&amp;tbnh=83&amp;tbnw=135&amp;prev=/images?q=gyroscope&amp;ndsp=18&amp;hl=nl&amp;rls=com.microsoft:nl:IE-SearchBox&amp;rlz=1I7ADBF_nl&amp;sa=N&amp;start=450&amp;um=1" TargetMode="External"/><Relationship Id="rId11" Type="http://schemas.openxmlformats.org/officeDocument/2006/relationships/image" Target="../media/image6.jpeg"/><Relationship Id="rId5" Type="http://schemas.openxmlformats.org/officeDocument/2006/relationships/image" Target="../media/image3.jpeg"/><Relationship Id="rId10" Type="http://schemas.openxmlformats.org/officeDocument/2006/relationships/hyperlink" Target="http://images.google.com/imgres?imgurl=http://upload.wikimedia.org/wikipedia/commons/a/a1/Earth-gyroscope.jpg&amp;imgrefurl=http://nl.wikipedia.org/wiki/Bestand:Earth-gyroscope.jpg&amp;usg=__inZ3fYwft4lxzOHH2zf9dowByso=&amp;h=907&amp;w=674&amp;sz=62&amp;hl=nl&amp;start=173&amp;um=1&amp;tbnid=A9k_izE6ynjGEM:&amp;tbnh=147&amp;tbnw=109&amp;prev=/images?q=gyroscope&amp;ndsp=18&amp;hl=nl&amp;rls=com.microsoft:nl:IE-SearchBox&amp;rlz=1I7ADBF_nl&amp;sa=N&amp;start=162&amp;um=1" TargetMode="External"/><Relationship Id="rId4" Type="http://schemas.openxmlformats.org/officeDocument/2006/relationships/hyperlink" Target="http://images.google.com/imgres?imgurl=http://i.dailymail.co.uk/i/pix/2009/05/13/article-1181210-04EB5C0A000005DC-30_468x321.jpg&amp;imgrefurl=http://www.dailymail.co.uk/tvshowbiz/article-1181210/Lady-GaGas-wacky-headgear-knocks-chat-host-Ellen-DeGeneres.html&amp;usg=__SD7Ga6UA3QUdWqeFMD4a0QCWrF0=&amp;h=321&amp;w=468&amp;sz=74&amp;hl=nl&amp;start=412&amp;um=1&amp;tbnid=UDh_xwJ8aINEAM:&amp;tbnh=88&amp;tbnw=128&amp;prev=/images?q=gyroscope&amp;ndsp=18&amp;hl=nl&amp;rls=com.microsoft:nl:IE-SearchBox&amp;rlz=1I7ADBF_nl&amp;sa=N&amp;start=396&amp;um=1" TargetMode="External"/><Relationship Id="rId9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4.jpeg"/><Relationship Id="rId18" Type="http://schemas.openxmlformats.org/officeDocument/2006/relationships/hyperlink" Target="http://images.google.com/imgres?imgurl=http://www.speeltuinlammerenburg.nl/website/images/draaischijf.jpg&amp;imgrefurl=http://www.speeltuinlammerenburg.nl/website/index.php?incurl=pages/toestellen.php&amp;usg=__6qKF8r1qgs28FNK9ibuUS1a5dPM=&amp;h=265&amp;w=400&amp;sz=59&amp;hl=nl&amp;start=108&amp;um=1&amp;tbnid=yMVjgBrtob4RFM:&amp;tbnh=82&amp;tbnw=124&amp;prev=/images?q=draaischijf&amp;ndsp=18&amp;hl=nl&amp;rls=com.microsoft:nl:IE-SearchBox&amp;rlz=1I7ADBF_nl&amp;sa=N&amp;start=90&amp;um=1" TargetMode="External"/><Relationship Id="rId26" Type="http://schemas.openxmlformats.org/officeDocument/2006/relationships/hyperlink" Target="http://en.wikipedia.org/wiki/File:Centripetal_force_diagram.svg" TargetMode="External"/><Relationship Id="rId3" Type="http://schemas.openxmlformats.org/officeDocument/2006/relationships/image" Target="../media/image8.png"/><Relationship Id="rId21" Type="http://schemas.openxmlformats.org/officeDocument/2006/relationships/image" Target="../media/image18.jpeg"/><Relationship Id="rId34" Type="http://schemas.openxmlformats.org/officeDocument/2006/relationships/image" Target="../media/image26.jpeg"/><Relationship Id="rId7" Type="http://schemas.openxmlformats.org/officeDocument/2006/relationships/hyperlink" Target="http://images.google.com/imgres?imgurl=http://www.kermisamstelveen.nl/files/images/DraaimolenWelman.jpg&amp;imgrefurl=http://www.kermisamstelveen.nl/?p=attractions&amp;pid=34&amp;usg=__Lp4na1OAW1t0M_dMBp3pGx_f6G4=&amp;h=338&amp;w=507&amp;sz=40&amp;hl=nl&amp;start=174&amp;um=1&amp;tbnid=pOyzCrcjoREA1M:&amp;tbnh=87&amp;tbnw=131&amp;prev=/images?q=draaimolen&amp;ndsp=18&amp;hl=nl&amp;rls=com.microsoft:nl:IE-SearchBox&amp;rlz=1I7ADBF_nl&amp;sa=N&amp;start=162&amp;um=1" TargetMode="External"/><Relationship Id="rId12" Type="http://schemas.openxmlformats.org/officeDocument/2006/relationships/hyperlink" Target="http://images.google.com/imgres?imgurl=http://farm4.static.flickr.com/3400/3563867039_f78b6520ea.jpg&amp;imgrefurl=http://flickr.com/photos/orooij/3563867039/&amp;usg=__2C8VFO430csLjOCe7Nq60uwCEpw=&amp;h=382&amp;w=500&amp;sz=240&amp;hl=nl&amp;start=11&amp;um=1&amp;tbnid=p3_pTVAF6-30yM:&amp;tbnh=99&amp;tbnw=130&amp;prev=/images?q=hamerwerpen&amp;hl=nl&amp;rls=com.microsoft:nl:IE-SearchBox&amp;rlz=1I7ADBF_nl&amp;sa=N&amp;um=1" TargetMode="External"/><Relationship Id="rId17" Type="http://schemas.openxmlformats.org/officeDocument/2006/relationships/image" Target="../media/image16.jpeg"/><Relationship Id="rId25" Type="http://schemas.openxmlformats.org/officeDocument/2006/relationships/image" Target="../media/image20.jpeg"/><Relationship Id="rId33" Type="http://schemas.openxmlformats.org/officeDocument/2006/relationships/hyperlink" Target="http://www.google.nl/imgres?imgurl=http://home.scarlet.be/jourivl/Fysica/Lesmateriaal/6e_jaar/Online%20vragen/ECB_files/image002.gif&amp;imgrefurl=http://home.scarlet.be/jourivl/Fysica/Lesmateriaal/6e_jaar/Online%20vragen/ECB.htm&amp;usg=__kI9bDUj1g_sv1CinnBCLV_q7shw=&amp;h=203&amp;w=286&amp;sz=2&amp;hl=nl&amp;start=2&amp;zoom=1&amp;tbnid=OCFF_4Xaw7I6tM:&amp;tbnh=82&amp;tbnw=115&amp;ei=2_jQTfX0NIP_-gbCgumdDA&amp;prev=/search?q=geladen+magnetisch&amp;um=1&amp;hl=nl&amp;sa=G&amp;biw=1260&amp;bih=864&amp;tbm=isch&amp;chk=sbg&amp;um=1&amp;itbs=1" TargetMode="External"/><Relationship Id="rId2" Type="http://schemas.openxmlformats.org/officeDocument/2006/relationships/hyperlink" Target="http://nl.wikipedia.org/wiki/Bestand:Hurricane_Elena.jpg" TargetMode="External"/><Relationship Id="rId16" Type="http://schemas.openxmlformats.org/officeDocument/2006/relationships/hyperlink" Target="http://images.google.com/imgres?imgurl=http://www.speelsystemen.be/fotos/12_Bewegende%20toestellen/thumb/K1%20Draaischijf%20Uil%20(1).jpg&amp;imgrefurl=http://www.speelsystemen.be/index.asp?PageID=170&amp;usg=__I46mCvqQRtaEmgftKcnPSXwMFh4=&amp;h=200&amp;w=200&amp;sz=18&amp;hl=nl&amp;start=78&amp;um=1&amp;tbnid=KZ00GSVwnBGl5M:&amp;tbnh=104&amp;tbnw=104&amp;prev=/images?q=draaischijf&amp;ndsp=18&amp;hl=nl&amp;rls=com.microsoft:nl:IE-SearchBox&amp;rlz=1I7ADBF_nl&amp;sa=N&amp;start=72&amp;um=1" TargetMode="External"/><Relationship Id="rId20" Type="http://schemas.openxmlformats.org/officeDocument/2006/relationships/hyperlink" Target="http://images.google.com/imgres?imgurl=http://www.speeltuinbiggekerke.nl/draaischijf.JPG&amp;imgrefurl=http://www.speeltuinbiggekerke.nl/foto.htm&amp;usg=__qUIQDKDiP8r6lpmY-bbM6cxP_vw=&amp;h=225&amp;w=300&amp;sz=69&amp;hl=nl&amp;start=132&amp;um=1&amp;tbnid=YixEB0ZWDA5tcM:&amp;tbnh=87&amp;tbnw=116&amp;prev=/images?q=draaischijf&amp;ndsp=18&amp;hl=nl&amp;rls=com.microsoft:nl:IE-SearchBox&amp;rlz=1I7ADBF_nl&amp;sa=N&amp;start=126&amp;um=1" TargetMode="External"/><Relationship Id="rId29" Type="http://schemas.openxmlformats.org/officeDocument/2006/relationships/image" Target="../media/image22.png"/><Relationship Id="rId1" Type="http://schemas.openxmlformats.org/officeDocument/2006/relationships/chart" Target="../charts/chart1.xml"/><Relationship Id="rId6" Type="http://schemas.openxmlformats.org/officeDocument/2006/relationships/image" Target="../media/image10.jpeg"/><Relationship Id="rId11" Type="http://schemas.openxmlformats.org/officeDocument/2006/relationships/image" Target="../media/image13.jpeg"/><Relationship Id="rId24" Type="http://schemas.openxmlformats.org/officeDocument/2006/relationships/hyperlink" Target="http://images.google.com/imgres?imgurl=http://www.iaaf.org/mm/photo/competitions/competition/04/68/16/46816_full-lnd.jpg&amp;imgrefurl=http://www.iaaf.org/athletes/diary/newsid=49572.html&amp;usg=__6wCjD5L8ZN4HjB9lf52Z679Wz4Q=&amp;h=400&amp;w=600&amp;sz=84&amp;hl=nl&amp;start=117&amp;um=1&amp;tbnid=VMbhCH3VorhroM:&amp;tbnh=90&amp;tbnw=135&amp;prev=/images?q=hammer+throw&amp;ndsp=18&amp;hl=nl&amp;rls=com.microsoft:nl:IE-SearchBox&amp;rlz=1I7ADBF_nl&amp;sa=N&amp;start=108&amp;um=1" TargetMode="External"/><Relationship Id="rId32" Type="http://schemas.openxmlformats.org/officeDocument/2006/relationships/image" Target="../media/image25.gif"/><Relationship Id="rId5" Type="http://schemas.openxmlformats.org/officeDocument/2006/relationships/hyperlink" Target="http://images.google.com/imgres?imgurl=http://www.senskinderplezier.nl/Images/draaimolen.jpg&amp;imgrefurl=http://www.senskinderplezier.nl/draaimolen.htm&amp;usg=__Ykcidmqo2CGe6ALAcxTRntIgHoQ=&amp;h=375&amp;w=500&amp;sz=81&amp;hl=nl&amp;start=158&amp;um=1&amp;tbnid=zPkYEsqOBMobrM:&amp;tbnh=98&amp;tbnw=130&amp;prev=/images?q=draaimolen&amp;ndsp=18&amp;hl=nl&amp;rls=com.microsoft:nl:IE-SearchBox&amp;rlz=1I7ADBF_nl&amp;sa=N&amp;start=144&amp;um=1" TargetMode="External"/><Relationship Id="rId15" Type="http://schemas.openxmlformats.org/officeDocument/2006/relationships/image" Target="../media/image15.jpeg"/><Relationship Id="rId23" Type="http://schemas.openxmlformats.org/officeDocument/2006/relationships/image" Target="../media/image19.jpeg"/><Relationship Id="rId28" Type="http://schemas.openxmlformats.org/officeDocument/2006/relationships/hyperlink" Target="http://en.wikipedia.org/wiki/File:Manoderecha.svg" TargetMode="External"/><Relationship Id="rId10" Type="http://schemas.openxmlformats.org/officeDocument/2006/relationships/hyperlink" Target="http://images.google.com/imgres?imgurl=http://www.depers.nl/UserFiles/Image/2009/200908/20090811/highland.games.2.425.jpg&amp;imgrefurl=http://www.depers.nl/buitenland/328441/Senie-Roesboem-sterkste-vrouw.html&amp;usg=__xYBdRfJGJo_AQEwWz_moh3bMzQs=&amp;h=275&amp;w=425&amp;sz=79&amp;hl=nl&amp;start=4&amp;um=1&amp;tbnid=ImPv322umZ44jM:&amp;tbnh=82&amp;tbnw=126&amp;prev=/images?q=kogelwerpen&amp;hl=nl&amp;rls=com.microsoft:nl:IE-SearchBox&amp;rlz=1I7ADBF_nl&amp;sa=N&amp;um=1" TargetMode="External"/><Relationship Id="rId19" Type="http://schemas.openxmlformats.org/officeDocument/2006/relationships/image" Target="../media/image17.jpeg"/><Relationship Id="rId31" Type="http://schemas.openxmlformats.org/officeDocument/2006/relationships/image" Target="../media/image24.gif"/><Relationship Id="rId4" Type="http://schemas.openxmlformats.org/officeDocument/2006/relationships/image" Target="../media/image9.png"/><Relationship Id="rId9" Type="http://schemas.openxmlformats.org/officeDocument/2006/relationships/image" Target="../media/image12.jpeg"/><Relationship Id="rId14" Type="http://schemas.openxmlformats.org/officeDocument/2006/relationships/hyperlink" Target="http://www.highlandgames.nl/trainingen/throwingahammer3.htm" TargetMode="External"/><Relationship Id="rId22" Type="http://schemas.openxmlformats.org/officeDocument/2006/relationships/hyperlink" Target="http://images.google.com/imgres?imgurl=http://meganwebb.punt.nl/upload/draaischijf.jpg&amp;imgrefurl=http://meganwebb.punt.nl/?a=2008-09&amp;usg=__IBuNNN7whH8NxUX0c06OXpHiA7Y=&amp;h=204&amp;w=424&amp;sz=36&amp;hl=nl&amp;start=196&amp;um=1&amp;tbnid=o2qBg14la44WQM:&amp;tbnh=61&amp;tbnw=126&amp;prev=/images?q=draaischijf&amp;ndsp=18&amp;hl=nl&amp;rls=com.microsoft:nl:IE-SearchBox&amp;rlz=1I7ADBF_nl&amp;sa=N&amp;start=180&amp;um=1" TargetMode="External"/><Relationship Id="rId27" Type="http://schemas.openxmlformats.org/officeDocument/2006/relationships/image" Target="../media/image21.png"/><Relationship Id="rId30" Type="http://schemas.openxmlformats.org/officeDocument/2006/relationships/image" Target="../media/image23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jpeg"/><Relationship Id="rId1" Type="http://schemas.openxmlformats.org/officeDocument/2006/relationships/hyperlink" Target="http://images.google.com/imgres?imgurl=http://www.benniewolbers.nl/data/editordata/Image/Draaimolen%201.jpg&amp;imgrefurl=http://www.benniewolbers.nl/?news_action=show_item&amp;id=6104434&amp;usg=__jTPxhXPJjoRgQA8KG9h6KkwRshM=&amp;h=740&amp;w=600&amp;sz=53&amp;hl=nl&amp;start=211&amp;um=1&amp;tbnid=zrs4G02bpt0c5M:&amp;tbnh=141&amp;tbnw=114&amp;prev=/images?q=draaimolen&amp;ndsp=18&amp;hl=nl&amp;rls=com.microsoft:nl:IE-SearchBox&amp;rlz=1I7ADBF_nl&amp;sa=N&amp;start=198&amp;um=1" TargetMode="External"/><Relationship Id="rId6" Type="http://schemas.openxmlformats.org/officeDocument/2006/relationships/image" Target="../media/image24.gif"/><Relationship Id="rId5" Type="http://schemas.openxmlformats.org/officeDocument/2006/relationships/image" Target="../media/image29.jpeg"/><Relationship Id="rId4" Type="http://schemas.openxmlformats.org/officeDocument/2006/relationships/hyperlink" Target="http://images.google.com/imgres?imgurl=http://www.kermishomepage.nl/archief/reportages2005/2005_bestanden/2005-07-1-12.jpg&amp;imgrefurl=http://www.kermishomepage.nl/archief/reportages2005/2005-07-1.htm&amp;usg=__WbpPlNLtmbOpEubzvh5SG5VVq4E=&amp;h=315&amp;w=420&amp;sz=54&amp;hl=nl&amp;start=464&amp;um=1&amp;tbnid=4V4qe4yv2N2eVM:&amp;tbnh=94&amp;tbnw=125&amp;prev=/images?q=zweefmolen&amp;ndsp=18&amp;hl=nl&amp;rls=com.microsoft:nl:IE-SearchBox&amp;rlz=1I7ADBF_nl&amp;sa=N&amp;start=450&amp;um=1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13" Type="http://schemas.openxmlformats.org/officeDocument/2006/relationships/hyperlink" Target="http://images.google.com/imgres?imgurl=http://static.howstuffworks.com/gif/roller-coaster-force.gif&amp;imgrefurl=http://adventure.howstuffworks.com/roller-coaster-safety-harness-broke.htm&amp;usg=__KXqbc4IWYt8Jlp9uQv_x011Esic=&amp;h=382&amp;w=391&amp;sz=33&amp;hl=nl&amp;start=162&amp;um=1&amp;tbnid=XfRdUMkdukBy-M:&amp;tbnh=120&amp;tbnw=123&amp;prev=/images?q=rollercoaster&amp;ndsp=18&amp;hl=nl&amp;rls=com.microsoft:nl:IE-SearchBox&amp;rlz=1I7ADBF_nl&amp;sa=N&amp;start=144&amp;um=1" TargetMode="External"/><Relationship Id="rId3" Type="http://schemas.openxmlformats.org/officeDocument/2006/relationships/image" Target="../media/image31.png"/><Relationship Id="rId7" Type="http://schemas.openxmlformats.org/officeDocument/2006/relationships/hyperlink" Target="http://images.google.com/imgres?imgurl=http://richard-seaman.com/Travel/UK/London/Highlights/LondonEyeFromNorthBank.jpg&amp;imgrefurl=http://richard-seaman.com/Travel/UK/London/Highlights/index.html&amp;usg=__N5gLAYBY7VqE_W8rrValxck66-E=&amp;h=705&amp;w=893&amp;sz=92&amp;hl=nl&amp;start=10&amp;um=1&amp;tbnid=HjyFtzwlNjWQmM:&amp;tbnh=115&amp;tbnw=146&amp;prev=/images?q=millenium+wheel+london&amp;hl=nl&amp;rls=com.microsoft:nl:IE-SearchBox&amp;rlz=1I7ADBF_nl&amp;sa=N&amp;um=1" TargetMode="External"/><Relationship Id="rId12" Type="http://schemas.openxmlformats.org/officeDocument/2006/relationships/image" Target="../media/image35.jpeg"/><Relationship Id="rId2" Type="http://schemas.openxmlformats.org/officeDocument/2006/relationships/image" Target="../media/image30.jpeg"/><Relationship Id="rId1" Type="http://schemas.openxmlformats.org/officeDocument/2006/relationships/hyperlink" Target="http://en.wikipedia.org/wiki/File:Roller_coaster_vertical_loop.ogg" TargetMode="External"/><Relationship Id="rId6" Type="http://schemas.openxmlformats.org/officeDocument/2006/relationships/image" Target="../media/image8.png"/><Relationship Id="rId11" Type="http://schemas.openxmlformats.org/officeDocument/2006/relationships/hyperlink" Target="http://images.google.com/imgres?imgurl=http://www.earthinpictures.com/world/great_britain/london/london_eye,_one_of_the_capsules.jpg&amp;imgrefurl=http://www.earthinpictures.com/world/great_britain/london/london_eye,_one_of_the_capsules.html&amp;usg=__G2v38yB6oVai_HEQUrk-TGKHTVg=&amp;h=480&amp;w=640&amp;sz=64&amp;hl=nl&amp;start=100&amp;um=1&amp;tbnid=ox7nVBxcJoF_lM:&amp;tbnh=103&amp;tbnw=137&amp;prev=/images?q=millenium+wheel+london&amp;ndsp=18&amp;hl=nl&amp;rls=com.microsoft:nl:IE-SearchBox&amp;rlz=1I7ADBF_nl&amp;sa=N&amp;start=90&amp;um=1" TargetMode="External"/><Relationship Id="rId5" Type="http://schemas.openxmlformats.org/officeDocument/2006/relationships/image" Target="../media/image32.jpeg"/><Relationship Id="rId10" Type="http://schemas.openxmlformats.org/officeDocument/2006/relationships/image" Target="../media/image34.jpeg"/><Relationship Id="rId4" Type="http://schemas.openxmlformats.org/officeDocument/2006/relationships/hyperlink" Target="http://nl.wikipedia.org/wiki/Bestand:Giant_Skywheel_at_Adventureland,_Iowa.jpg" TargetMode="External"/><Relationship Id="rId9" Type="http://schemas.openxmlformats.org/officeDocument/2006/relationships/hyperlink" Target="http://images.google.com/imgres?imgurl=http://tiggerwood.com/wp-content/uploads/2009/05/bigstockphoto_the_millennium_wheel_in_london_1987879.jpg&amp;imgrefurl=http://tiggerwood.com/2009/05/29/hello-world/&amp;usg=__j7oXRZrt9xpMvFpF075ebZZcSKE=&amp;h=637&amp;w=900&amp;sz=683&amp;hl=nl&amp;start=158&amp;um=1&amp;tbnid=a1_LmJ0MkRut0M:&amp;tbnh=103&amp;tbnw=146&amp;prev=/images?q=millenium+wheel+london&amp;ndsp=18&amp;hl=nl&amp;rls=com.microsoft:nl:IE-SearchBox&amp;rlz=1I7ADBF_nl&amp;sa=N&amp;start=144&amp;um=1" TargetMode="External"/><Relationship Id="rId14" Type="http://schemas.openxmlformats.org/officeDocument/2006/relationships/image" Target="../media/image3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13" Type="http://schemas.openxmlformats.org/officeDocument/2006/relationships/hyperlink" Target="http://www.google.nl/imgres?imgurl=http://www.intuitor.com/student/tunnelInEarth.jpg&amp;imgrefurl=http://www.intuitor.com/student/AP_PhysI_Q3_Objectives.php&amp;usg=__tpVIIdrMxvFmicBglbYlrNzHybs=&amp;h=214&amp;w=216&amp;sz=5&amp;hl=nl&amp;start=13&amp;zoom=1&amp;tbnid=2L23x-bFIaupFM:&amp;tbnh=106&amp;tbnw=107&amp;ei=3qK9TbvTBN6V4gbKsZSbBw&amp;prev=/search?q=tunnel+earth&amp;um=1&amp;hl=nl&amp;sa=G&amp;rlz=1T4ADFA_nlNL381&amp;biw=1920&amp;bih=1054&amp;tbm=isch&amp;um=1&amp;itbs=1" TargetMode="External"/><Relationship Id="rId3" Type="http://schemas.openxmlformats.org/officeDocument/2006/relationships/hyperlink" Target="http://nl.wikipedia.org/wiki/Bestand:Ellips_2.png" TargetMode="External"/><Relationship Id="rId7" Type="http://schemas.openxmlformats.org/officeDocument/2006/relationships/image" Target="../media/image38.gif"/><Relationship Id="rId12" Type="http://schemas.openxmlformats.org/officeDocument/2006/relationships/image" Target="../media/image43.png"/><Relationship Id="rId2" Type="http://schemas.openxmlformats.org/officeDocument/2006/relationships/image" Target="../media/image37.png"/><Relationship Id="rId1" Type="http://schemas.openxmlformats.org/officeDocument/2006/relationships/hyperlink" Target="http://wapedia.mobi/nl/Bestand:Perkenwet.png" TargetMode="External"/><Relationship Id="rId6" Type="http://schemas.openxmlformats.org/officeDocument/2006/relationships/hyperlink" Target="http://nl.wikipedia.org/wiki/Bestand:Constructie_ellips_tuinmanier.gif" TargetMode="External"/><Relationship Id="rId11" Type="http://schemas.openxmlformats.org/officeDocument/2006/relationships/image" Target="../media/image42.png"/><Relationship Id="rId5" Type="http://schemas.openxmlformats.org/officeDocument/2006/relationships/hyperlink" Target="http://nl.wikipedia.org/wiki/Bestand:DandelinSpheres.gif" TargetMode="External"/><Relationship Id="rId15" Type="http://schemas.openxmlformats.org/officeDocument/2006/relationships/image" Target="../media/image45.png"/><Relationship Id="rId10" Type="http://schemas.openxmlformats.org/officeDocument/2006/relationships/image" Target="../media/image41.png"/><Relationship Id="rId4" Type="http://schemas.openxmlformats.org/officeDocument/2006/relationships/image" Target="../media/image8.png"/><Relationship Id="rId9" Type="http://schemas.openxmlformats.org/officeDocument/2006/relationships/image" Target="../media/image40.png"/><Relationship Id="rId14" Type="http://schemas.openxmlformats.org/officeDocument/2006/relationships/image" Target="../media/image44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1.jpeg"/><Relationship Id="rId18" Type="http://schemas.openxmlformats.org/officeDocument/2006/relationships/hyperlink" Target="http://images.google.nl/imgres?imgurl=http://library.thinkquest.org/03oct/01428/hurricane_pics/andrewSequence_md.jpg&amp;imgrefurl=http://library.thinkquest.org/03oct/01428/hurricane1en.html&amp;usg=__TaE9cInSQOnMoMSj82HaYaOgcJw=&amp;h=512&amp;w=768&amp;sz=114&amp;hl=nl&amp;start=103&amp;um=1&amp;tbnid=cN-UlVEAKgaeTM:&amp;tbnh=95&amp;tbnw=142&amp;prev=/images?q=hurricane&amp;ndsp=18&amp;hl=nl&amp;sa=N&amp;start=90&amp;um=1" TargetMode="External"/><Relationship Id="rId26" Type="http://schemas.openxmlformats.org/officeDocument/2006/relationships/image" Target="../media/image59.gif"/><Relationship Id="rId39" Type="http://schemas.openxmlformats.org/officeDocument/2006/relationships/image" Target="../media/image68.jpeg"/><Relationship Id="rId21" Type="http://schemas.openxmlformats.org/officeDocument/2006/relationships/image" Target="../media/image56.jpeg"/><Relationship Id="rId34" Type="http://schemas.openxmlformats.org/officeDocument/2006/relationships/hyperlink" Target="http://images.google.nl/imgres?imgurl=http://tarotcanada.org/TornadoLightning.jpg&amp;imgrefurl=http://tarotcanada.org/TowerActOfGod.html&amp;usg=__KchPvubtXMF4aC5Q_b5UsMwZU5M=&amp;h=768&amp;w=1024&amp;sz=64&amp;hl=nl&amp;start=30&amp;um=1&amp;tbnid=sJLFf1jyGPU06M:&amp;tbnh=113&amp;tbnw=150&amp;prev=/images?q=tornado&amp;ndsp=18&amp;hl=nl&amp;sa=N&amp;start=18&amp;um=1" TargetMode="External"/><Relationship Id="rId42" Type="http://schemas.openxmlformats.org/officeDocument/2006/relationships/hyperlink" Target="http://images.google.nl/imgres?imgurl=http://www.ladonia.net/new_herald/wp-content/uploads/2007/03/turning%20torso%20tornado.JPG&amp;imgrefurl=http://www.ladonia.net/new_herald/?p=613&amp;usg=__73nZQlmw-zIdwzefz5a49Y90dKc=&amp;h=640&amp;w=480&amp;sz=144&amp;hl=nl&amp;start=126&amp;um=1&amp;tbnid=_pnvZACdbq9-zM:&amp;tbnh=137&amp;tbnw=103&amp;prev=/images?q=tornado&amp;ndsp=18&amp;hl=nl&amp;sa=N&amp;start=108&amp;um=1" TargetMode="External"/><Relationship Id="rId47" Type="http://schemas.openxmlformats.org/officeDocument/2006/relationships/image" Target="../media/image72.jpeg"/><Relationship Id="rId50" Type="http://schemas.openxmlformats.org/officeDocument/2006/relationships/hyperlink" Target="http://images.google.nl/imgres?imgurl=http://www.zonezero.com/exposiciones/road/images/eleventh/tornado.jpg&amp;imgrefurl=http://zonezero.com/exposiciones/road/tornado.html&amp;usg=__ma2c0wOSZ-RVSyKvLkD3LiHygT8=&amp;h=469&amp;w=600&amp;sz=78&amp;hl=nl&amp;start=85&amp;um=1&amp;tbnid=ZrafEUaeh6w5lM:&amp;tbnh=106&amp;tbnw=135&amp;prev=/images?q=tornado&amp;ndsp=18&amp;hl=nl&amp;sa=N&amp;start=72&amp;um=1" TargetMode="External"/><Relationship Id="rId55" Type="http://schemas.openxmlformats.org/officeDocument/2006/relationships/image" Target="../media/image76.jpeg"/><Relationship Id="rId63" Type="http://schemas.openxmlformats.org/officeDocument/2006/relationships/hyperlink" Target="http://en.wikipedia.org/wiki/File:AxialTiltObliquity.png" TargetMode="External"/><Relationship Id="rId68" Type="http://schemas.openxmlformats.org/officeDocument/2006/relationships/image" Target="../media/image84.jpeg"/><Relationship Id="rId7" Type="http://schemas.openxmlformats.org/officeDocument/2006/relationships/hyperlink" Target="http://nl.wikipedia.org/wiki/Bestand:Coriolis_effect10.png" TargetMode="External"/><Relationship Id="rId2" Type="http://schemas.openxmlformats.org/officeDocument/2006/relationships/hyperlink" Target="http://nl.wikipedia.org/wiki/Bestand:Hurricane_Elena.jpg" TargetMode="External"/><Relationship Id="rId16" Type="http://schemas.openxmlformats.org/officeDocument/2006/relationships/hyperlink" Target="http://www.windows.ucar.edu/tour/link=/earth/images/hurricane_needs_gif_image.html&amp;edu=high" TargetMode="External"/><Relationship Id="rId29" Type="http://schemas.openxmlformats.org/officeDocument/2006/relationships/image" Target="../media/image61.jpeg"/><Relationship Id="rId1" Type="http://schemas.openxmlformats.org/officeDocument/2006/relationships/chart" Target="../charts/chart2.xml"/><Relationship Id="rId6" Type="http://schemas.openxmlformats.org/officeDocument/2006/relationships/image" Target="../media/image47.gif"/><Relationship Id="rId11" Type="http://schemas.openxmlformats.org/officeDocument/2006/relationships/image" Target="../media/image50.jpeg"/><Relationship Id="rId24" Type="http://schemas.openxmlformats.org/officeDocument/2006/relationships/image" Target="../media/image58.jpeg"/><Relationship Id="rId32" Type="http://schemas.openxmlformats.org/officeDocument/2006/relationships/image" Target="../media/image64.gif"/><Relationship Id="rId37" Type="http://schemas.openxmlformats.org/officeDocument/2006/relationships/image" Target="../media/image67.jpeg"/><Relationship Id="rId40" Type="http://schemas.openxmlformats.org/officeDocument/2006/relationships/hyperlink" Target="http://images.google.nl/imgres?imgurl=http://www.lancelhoff.com/wp-content/uploads/2008/06/tornado.jpg&amp;imgrefurl=http://www.lancelhoff.com/closeup-tornado-picture-at-little-sioux-scout-ranch/&amp;usg=__DpKkeAiR-l3IQwvCYP-FHRVHk84=&amp;h=339&amp;w=450&amp;sz=24&amp;hl=nl&amp;start=5&amp;um=1&amp;tbnid=Ga_u0moq7QxxWM:&amp;tbnh=96&amp;tbnw=127&amp;prev=/images?q=tornado&amp;hl=nl&amp;sa=X&amp;um=1" TargetMode="External"/><Relationship Id="rId45" Type="http://schemas.openxmlformats.org/officeDocument/2006/relationships/image" Target="../media/image71.jpeg"/><Relationship Id="rId53" Type="http://schemas.openxmlformats.org/officeDocument/2006/relationships/image" Target="../media/image75.jpeg"/><Relationship Id="rId58" Type="http://schemas.openxmlformats.org/officeDocument/2006/relationships/image" Target="../media/image78.jpeg"/><Relationship Id="rId66" Type="http://schemas.openxmlformats.org/officeDocument/2006/relationships/hyperlink" Target="http://www-paoc.mit.edu/labweb/lab5/ref_frames.mpg" TargetMode="External"/><Relationship Id="rId5" Type="http://schemas.openxmlformats.org/officeDocument/2006/relationships/hyperlink" Target="http://nl.wikipedia.org/wiki/Bestand:Corioliskraftanimation.gif" TargetMode="External"/><Relationship Id="rId15" Type="http://schemas.openxmlformats.org/officeDocument/2006/relationships/image" Target="../media/image53.gif"/><Relationship Id="rId23" Type="http://schemas.openxmlformats.org/officeDocument/2006/relationships/image" Target="../media/image57.jpeg"/><Relationship Id="rId28" Type="http://schemas.openxmlformats.org/officeDocument/2006/relationships/hyperlink" Target="http://images.google.nl/imgres?imgurl=http://whatscookingamerica.net/RestaurantReviews/AcadiaBistro/Hurricane1.jpg&amp;imgrefurl=http://whatscookingamerica.net/Beverage/Hurricane.htm&amp;usg=__T2LAj57WOllgxjmTnXl_pW8tcXw=&amp;h=654&amp;w=360&amp;sz=37&amp;hl=nl&amp;start=515&amp;um=1&amp;tbnid=NltLxIN0k1hssM:&amp;tbnh=138&amp;tbnw=76&amp;prev=/images?q=hurricane&amp;ndsp=18&amp;hl=nl&amp;sa=N&amp;start=504&amp;um=1" TargetMode="External"/><Relationship Id="rId36" Type="http://schemas.openxmlformats.org/officeDocument/2006/relationships/hyperlink" Target="http://images.google.nl/imgres?imgurl=http://i.ehow.com/images/GlobalPhoto/Articles/4783391/tornado1-massivewellorganizedF2tornado-main_Full.jpg&amp;imgrefurl=http://www.ehow.com/how_4783391_prepare-tornado-family-disaster-plan.html&amp;usg=___i4NYW5YKT_alsuzh9p0Ik01b9M=&amp;h=334&amp;w=521&amp;sz=15&amp;hl=nl&amp;start=157&amp;um=1&amp;tbnid=BJKxozlKzepAkM:&amp;tbnh=84&amp;tbnw=131&amp;prev=/images?q=tornado&amp;ndsp=18&amp;hl=nl&amp;sa=N&amp;start=144&amp;um=1" TargetMode="External"/><Relationship Id="rId49" Type="http://schemas.openxmlformats.org/officeDocument/2006/relationships/image" Target="../media/image73.jpeg"/><Relationship Id="rId57" Type="http://schemas.openxmlformats.org/officeDocument/2006/relationships/hyperlink" Target="http://images.google.nl/imgres?imgurl=http://mayhem-chaos.net/photoblog/images/fire_tornado.jpg&amp;imgrefurl=http://mayhem-chaos.net/photoblog/archives/2004_09.html&amp;usg=__jOBBveHNp1U4LBizAsZ2Gx-bBlc=&amp;h=1365&amp;w=1024&amp;sz=133&amp;hl=nl&amp;start=970&amp;um=1&amp;tbnid=PMElZp5XXXrbiM:&amp;tbnh=150&amp;tbnw=113&amp;prev=/images?q=tornado&amp;ndsp=18&amp;hl=nl&amp;sa=N&amp;start=954&amp;um=1" TargetMode="External"/><Relationship Id="rId61" Type="http://schemas.openxmlformats.org/officeDocument/2006/relationships/hyperlink" Target="http://images.google.nl/imgres?imgurl=http://wallpapers.leovacity.be/images/Bliksem_tornado_wallpaper.jpg&amp;imgrefurl=http://wallpapers.leovacity.be/Nature-desktop-pictures-pag18.html&amp;usg=__IZIh5ABELfH1VI309AcWBtQSm00=&amp;h=768&amp;w=1024&amp;sz=106&amp;hl=nl&amp;start=840&amp;um=1&amp;tbnid=DbUaRMkre6ikcM:&amp;tbnh=113&amp;tbnw=150&amp;prev=/images?q=tornado&amp;ndsp=18&amp;hl=nl&amp;sa=N&amp;start=828&amp;um=1" TargetMode="External"/><Relationship Id="rId10" Type="http://schemas.openxmlformats.org/officeDocument/2006/relationships/hyperlink" Target="http://images.google.nl/imgres?imgurl=http://www.iselinge.nl/Scholenplein/pabolessen/00012fnatuurverschijnselen/orkanen4.jpg&amp;imgrefurl=http://www.iselinge.nl/Scholenplein/pabolessen/00012fnatuurverschijnselen/inhoud3.htm&amp;usg=__ELKkPmkdv9qIAEMHCZC_qm_W3_Q=&amp;h=189&amp;w=268&amp;sz=11&amp;hl=nl&amp;start=591&amp;um=1&amp;tbnid=_cYCxK45najNkM:&amp;tbnh=80&amp;tbnw=113&amp;prev=/images?q=orkaan&amp;ndsp=18&amp;hl=nl&amp;sa=N&amp;start=576&amp;um=1" TargetMode="External"/><Relationship Id="rId19" Type="http://schemas.openxmlformats.org/officeDocument/2006/relationships/image" Target="../media/image55.jpeg"/><Relationship Id="rId31" Type="http://schemas.openxmlformats.org/officeDocument/2006/relationships/image" Target="../media/image63.jpeg"/><Relationship Id="rId44" Type="http://schemas.openxmlformats.org/officeDocument/2006/relationships/hyperlink" Target="http://images.google.nl/imgres?imgurl=http://icons.wunderground.com/data/wximagenew/a/ABMPHOTOLOVER/0.jpg&amp;imgrefurl=http://weather.whas11.com/tornadoFAQ.asp&amp;usg=__pClieZMv8_3RZnJRUBc2GFRLSK8=&amp;h=427&amp;w=640&amp;sz=28&amp;hl=nl&amp;start=96&amp;um=1&amp;tbnid=cMMmHbNrXwy7uM:&amp;tbnh=91&amp;tbnw=137&amp;prev=/images?q=tornado&amp;ndsp=18&amp;hl=nl&amp;sa=N&amp;start=90&amp;um=1" TargetMode="External"/><Relationship Id="rId52" Type="http://schemas.openxmlformats.org/officeDocument/2006/relationships/hyperlink" Target="http://images.google.nl/imgres?imgurl=http://www.iselinge.nl/Scholenplein/pabolessen/00012fnatuurverschijnselen/Tornado's%201.jpg&amp;imgrefurl=http://www.iselinge.nl/Scholenplein/pabolessen/00012fnatuurverschijnselen/inhoud4.htm&amp;usg=__1jhnFNuncZ2vFQk5g2pIHZ4hjWk=&amp;h=325&amp;w=280&amp;sz=16&amp;hl=nl&amp;start=141&amp;um=1&amp;tbnid=v7o2ReRPEMB8cM:&amp;tbnh=118&amp;tbnw=102&amp;prev=/images?q=tornado&amp;ndsp=18&amp;hl=nl&amp;sa=N&amp;start=126&amp;um=1" TargetMode="External"/><Relationship Id="rId60" Type="http://schemas.openxmlformats.org/officeDocument/2006/relationships/image" Target="../media/image79.jpeg"/><Relationship Id="rId65" Type="http://schemas.openxmlformats.org/officeDocument/2006/relationships/image" Target="../media/image82.jpeg"/><Relationship Id="rId4" Type="http://schemas.openxmlformats.org/officeDocument/2006/relationships/image" Target="../media/image8.png"/><Relationship Id="rId9" Type="http://schemas.openxmlformats.org/officeDocument/2006/relationships/image" Target="../media/image49.jpeg"/><Relationship Id="rId14" Type="http://schemas.openxmlformats.org/officeDocument/2006/relationships/image" Target="../media/image52.gif"/><Relationship Id="rId22" Type="http://schemas.openxmlformats.org/officeDocument/2006/relationships/hyperlink" Target="http://images.google.nl/imgres?imgurl=http://dekselswicht.web-log.nl/photos/uncategorized/2008/11/02/oo_van_de_orkaan.jpg&amp;imgrefurl=http://dekselswicht.web-log.nl/deksels_wicht_tussen_de_l/persoonlijk/index.html&amp;usg=__HLKZXpUbSHhg2RgvQLc16Hsr9V8=&amp;h=560&amp;w=540&amp;sz=16&amp;hl=nl&amp;start=38&amp;um=1&amp;tbnid=6JPeFsj_KbPWyM:&amp;tbnh=133&amp;tbnw=128&amp;prev=/images?q=orkaan&amp;ndsp=18&amp;hl=nl&amp;sa=N&amp;start=36&amp;um=1" TargetMode="External"/><Relationship Id="rId27" Type="http://schemas.openxmlformats.org/officeDocument/2006/relationships/image" Target="../media/image60.jpeg"/><Relationship Id="rId30" Type="http://schemas.openxmlformats.org/officeDocument/2006/relationships/image" Target="../media/image62.jpeg"/><Relationship Id="rId35" Type="http://schemas.openxmlformats.org/officeDocument/2006/relationships/image" Target="../media/image66.jpeg"/><Relationship Id="rId43" Type="http://schemas.openxmlformats.org/officeDocument/2006/relationships/image" Target="../media/image70.jpeg"/><Relationship Id="rId48" Type="http://schemas.openxmlformats.org/officeDocument/2006/relationships/hyperlink" Target="http://images.google.nl/imgres?imgurl=http://blogsimages.skynet.be/images_v2/002/577/110/20080119/dyn003_original_500_529_pjpeg_2577110_9ee77d936ced2de49dbce9aad7b91dbe.jpg&amp;imgrefurl=http://regenboogjes.skynetblogs.be/tag/1/orkaan&amp;usg=__o7LQav4fDQZrq5vZcR35vJaCJLI=&amp;h=529&amp;w=500&amp;sz=25&amp;hl=nl&amp;start=7&amp;um=1&amp;tbnid=FfHoH7saD7NIRM:&amp;tbnh=132&amp;tbnw=125&amp;prev=/images?q=orkaan&amp;hl=nl&amp;sa=X&amp;um=1" TargetMode="External"/><Relationship Id="rId56" Type="http://schemas.openxmlformats.org/officeDocument/2006/relationships/image" Target="../media/image77.jpeg"/><Relationship Id="rId64" Type="http://schemas.openxmlformats.org/officeDocument/2006/relationships/image" Target="../media/image81.png"/><Relationship Id="rId69" Type="http://schemas.openxmlformats.org/officeDocument/2006/relationships/hyperlink" Target="http://nl.wikipedia.org/wiki/Bestand:Foucault_pendulum_animated.gif" TargetMode="External"/><Relationship Id="rId8" Type="http://schemas.openxmlformats.org/officeDocument/2006/relationships/image" Target="../media/image48.png"/><Relationship Id="rId51" Type="http://schemas.openxmlformats.org/officeDocument/2006/relationships/image" Target="../media/image74.jpeg"/><Relationship Id="rId3" Type="http://schemas.openxmlformats.org/officeDocument/2006/relationships/image" Target="../media/image46.jpeg"/><Relationship Id="rId12" Type="http://schemas.openxmlformats.org/officeDocument/2006/relationships/hyperlink" Target="http://images.google.nl/imgres?imgurl=http://celebrating200years.noaa.gov/historymakers/Smagorinsky/hurricane_emily650.jpg&amp;imgrefurl=http://celebrating200years.noaa.gov/historymakers/Smagorinsky/hurricane_emily650.html&amp;usg=__YtpYUailyON-ZjDMx5_Z8IIuzDk=&amp;h=556&amp;w=584&amp;sz=201&amp;hl=nl&amp;start=9&amp;um=1&amp;tbnid=Pefbb23nDyaFSM:&amp;tbnh=129&amp;tbnw=135&amp;prev=/images?q=hurricane&amp;hl=nl&amp;sa=N&amp;um=1" TargetMode="External"/><Relationship Id="rId17" Type="http://schemas.openxmlformats.org/officeDocument/2006/relationships/image" Target="../media/image54.gif"/><Relationship Id="rId25" Type="http://schemas.openxmlformats.org/officeDocument/2006/relationships/hyperlink" Target="http://z.about.com/d/weather/1/0/V/0/-/-/2005hurricanes.gif" TargetMode="External"/><Relationship Id="rId33" Type="http://schemas.openxmlformats.org/officeDocument/2006/relationships/image" Target="../media/image65.jpeg"/><Relationship Id="rId38" Type="http://schemas.openxmlformats.org/officeDocument/2006/relationships/hyperlink" Target="http://images.google.nl/imgres?imgurl=http://i.ehow.com/images/GlobalPhoto/Articles/5102567/tornado-main_Full.jpg&amp;imgrefurl=http://www.ehow.com/how_5102567_survive-dangerous-tornado.html&amp;usg=__Qaiqsjt8ydHYMn_PqkITpuJiAr8=&amp;h=310&amp;w=360&amp;sz=29&amp;hl=nl&amp;start=108&amp;um=1&amp;tbnid=1MlwjdSGOKxJbM:&amp;tbnh=104&amp;tbnw=121&amp;prev=/images?q=tornado&amp;ndsp=18&amp;hl=nl&amp;sa=N&amp;start=90&amp;um=1" TargetMode="External"/><Relationship Id="rId46" Type="http://schemas.openxmlformats.org/officeDocument/2006/relationships/hyperlink" Target="http://images.google.nl/imgres?imgurl=http://www.isavo.com/pic409/tornado1.jpg&amp;imgrefurl=http://www.isavo.com/pic409/tornado-pictures.htm&amp;usg=__I55ZdajcOj4TwQs_5HoRQXtGB20=&amp;h=497&amp;w=650&amp;sz=67&amp;hl=nl&amp;start=702&amp;um=1&amp;tbnid=4QCxIxg5jKDFuM:&amp;tbnh=105&amp;tbnw=137&amp;prev=/images?q=tornado&amp;ndsp=18&amp;hl=nl&amp;sa=N&amp;start=684&amp;um=1" TargetMode="External"/><Relationship Id="rId59" Type="http://schemas.openxmlformats.org/officeDocument/2006/relationships/hyperlink" Target="http://normviss.files.wordpress.com/2008/09/ike19.jpg" TargetMode="External"/><Relationship Id="rId67" Type="http://schemas.openxmlformats.org/officeDocument/2006/relationships/image" Target="../media/image83.png"/><Relationship Id="rId20" Type="http://schemas.openxmlformats.org/officeDocument/2006/relationships/hyperlink" Target="http://images.google.nl/imgres?imgurl=http://space.cweb.nl/images/shuttle/sts118/sts118_dean_400x300.jpg&amp;imgrefurl=http://space.cweb.nl/article.html?id=904&amp;usg=___tTT7gb5I76Wg2kaRimOux9J_KA=&amp;h=300&amp;w=400&amp;sz=18&amp;hl=nl&amp;start=80&amp;um=1&amp;tbnid=CD50IaNHHIHC2M:&amp;tbnh=93&amp;tbnw=124&amp;prev=/images?q=orkaan&amp;ndsp=18&amp;hl=nl&amp;sa=N&amp;start=72&amp;um=1" TargetMode="External"/><Relationship Id="rId41" Type="http://schemas.openxmlformats.org/officeDocument/2006/relationships/image" Target="../media/image69.jpeg"/><Relationship Id="rId54" Type="http://schemas.openxmlformats.org/officeDocument/2006/relationships/hyperlink" Target="http://images.google.nl/imgres?imgurl=http://mmem.spschools.org/grade5science/weather/tornadodiagram.jpeg&amp;imgrefurl=http://ab5498.glogster.com/tornado/&amp;usg=__ffWuUedu2FqMIkxEOWpzEMUxZ18=&amp;h=771&amp;w=913&amp;sz=54&amp;hl=nl&amp;start=386&amp;um=1&amp;tbnid=sMFocDP6upRQ3M:&amp;tbnh=124&amp;tbnw=147&amp;prev=/images?q=tornado&amp;ndsp=18&amp;hl=nl&amp;sa=N&amp;start=378&amp;um=1" TargetMode="External"/><Relationship Id="rId62" Type="http://schemas.openxmlformats.org/officeDocument/2006/relationships/image" Target="../media/image80.jpeg"/><Relationship Id="rId70" Type="http://schemas.openxmlformats.org/officeDocument/2006/relationships/image" Target="../media/image85.gi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http://images.google.com/imgres?imgurl=http://sultanofsnow.files.wordpress.com/2009/02/roller-coaster.jpg&amp;imgrefurl=http://sultanofsnow.wordpress.com/2009/02/&amp;usg=__L_mxm3OE_4894CZHGZjiDrCiM7I=&amp;h=351&amp;w=380&amp;sz=69&amp;hl=nl&amp;start=6&amp;um=1&amp;tbnid=SWURUbrWk2hwiM:&amp;tbnh=114&amp;tbnw=123&amp;prev=/images?q=rollercoaster&amp;hl=nl&amp;rls=com.microsoft:nl:IE-SearchBox&amp;rlz=1I7ADBF_nl&amp;sa=N&amp;um=1" TargetMode="External"/><Relationship Id="rId13" Type="http://schemas.openxmlformats.org/officeDocument/2006/relationships/image" Target="../media/image36.jpeg"/><Relationship Id="rId18" Type="http://schemas.openxmlformats.org/officeDocument/2006/relationships/image" Target="../media/image93.jpeg"/><Relationship Id="rId26" Type="http://schemas.openxmlformats.org/officeDocument/2006/relationships/image" Target="../media/image5.jpeg"/><Relationship Id="rId3" Type="http://schemas.openxmlformats.org/officeDocument/2006/relationships/hyperlink" Target="http://nl.wikipedia.org/wiki/Bestand:Gyroskop.jpg" TargetMode="External"/><Relationship Id="rId21" Type="http://schemas.openxmlformats.org/officeDocument/2006/relationships/hyperlink" Target="http://images.google.com/imgres?imgurl=http://www.gyroscope.com/images/gimbals/gimbals5.jpg&amp;imgrefurl=http://www.dapj.net/hobby/?p=380&amp;usg=__Di4EBapMYEzKSSHPLfbN3OvRHJE=&amp;h=275&amp;w=300&amp;sz=22&amp;hl=nl&amp;start=49&amp;um=1&amp;tbnid=j0INgW64aFGFKM:&amp;tbnh=106&amp;tbnw=116&amp;prev=/images?q=gyroscope&amp;ndsp=18&amp;hl=nl&amp;rls=com.microsoft:nl:IE-SearchBox&amp;rlz=1I7ADBF_nl&amp;sa=N&amp;start=36&amp;um=1" TargetMode="External"/><Relationship Id="rId7" Type="http://schemas.openxmlformats.org/officeDocument/2006/relationships/image" Target="../media/image88.jpeg"/><Relationship Id="rId12" Type="http://schemas.openxmlformats.org/officeDocument/2006/relationships/hyperlink" Target="http://images.google.com/imgres?imgurl=http://static.howstuffworks.com/gif/roller-coaster-force.gif&amp;imgrefurl=http://adventure.howstuffworks.com/roller-coaster-safety-harness-broke.htm&amp;usg=__KXqbc4IWYt8Jlp9uQv_x011Esic=&amp;h=382&amp;w=391&amp;sz=33&amp;hl=nl&amp;start=162&amp;um=1&amp;tbnid=XfRdUMkdukBy-M:&amp;tbnh=120&amp;tbnw=123&amp;prev=/images?q=rollercoaster&amp;ndsp=18&amp;hl=nl&amp;rls=com.microsoft:nl:IE-SearchBox&amp;rlz=1I7ADBF_nl&amp;sa=N&amp;start=144&amp;um=1" TargetMode="External"/><Relationship Id="rId17" Type="http://schemas.openxmlformats.org/officeDocument/2006/relationships/hyperlink" Target="http://images.google.com/imgres?imgurl=http://upload.wikimedia.org/wikipedia/commons/e/e2/3D_Gyroscope.png&amp;imgrefurl=http://commons.wikimedia.org/wiki/File:3D_Gyroscope.png&amp;usg=__WRBEmoeztCoTM_jyeOYMnLIZrTU=&amp;h=960&amp;w=1280&amp;sz=195&amp;hl=nl&amp;start=2&amp;um=1&amp;tbnid=hk38Jz_UuVX96M:&amp;tbnh=113&amp;tbnw=150&amp;prev=/images?q=gyroscope&amp;hl=nl&amp;rls=com.microsoft:nl:IE-SearchBox&amp;rlz=1I7ADBF_nl&amp;sa=N&amp;um=1" TargetMode="External"/><Relationship Id="rId25" Type="http://schemas.openxmlformats.org/officeDocument/2006/relationships/hyperlink" Target="http://images.google.com/imgres?imgurl=http://upload.wikimedia.org/wikipedia/commons/8/82/Gyroscope_precession.gif&amp;imgrefurl=http://nl.wikipedia.org/wiki/Dierenriem&amp;usg=__Ngu0iXYrM42K1dKD5gijGUZ1JfA=&amp;h=300&amp;w=300&amp;sz=224&amp;hl=nl&amp;start=1&amp;um=1&amp;tbnid=N5YYhGYTan0ifM:&amp;tbnh=116&amp;tbnw=116&amp;prev=/images?q=gyroscoop&amp;hl=nl&amp;rls=com.microsoft:nl:IE-SearchBox&amp;rlz=1I7ADBF_nl&amp;sa=X&amp;um=1" TargetMode="External"/><Relationship Id="rId2" Type="http://schemas.openxmlformats.org/officeDocument/2006/relationships/image" Target="../media/image86.jpeg"/><Relationship Id="rId16" Type="http://schemas.openxmlformats.org/officeDocument/2006/relationships/image" Target="../media/image92.png"/><Relationship Id="rId20" Type="http://schemas.openxmlformats.org/officeDocument/2006/relationships/image" Target="../media/image94.jpeg"/><Relationship Id="rId1" Type="http://schemas.openxmlformats.org/officeDocument/2006/relationships/hyperlink" Target="http://images.google.com/imgres?imgurl=http://www.schoolplaten.com/draaimolen-pretpark-t8396.jpg&amp;imgrefurl=http://www.schoolplaten.com/nl-kleurplaat-kleurplaten-foto-draaimolen-pretpark-i8396.html&amp;usg=__BHpC0OxnD302az-bqUpfig2O1q4=&amp;h=531&amp;w=750&amp;sz=268&amp;hl=nl&amp;start=125&amp;um=1&amp;tbnid=PE2A2s1Bk17jiM:&amp;tbnh=100&amp;tbnw=141&amp;prev=/images?q=draaimolen&amp;ndsp=18&amp;hl=nl&amp;rls=com.microsoft:nl:IE-SearchBox&amp;rlz=1I7ADBF_nl&amp;sa=N&amp;start=108&amp;um=1" TargetMode="External"/><Relationship Id="rId6" Type="http://schemas.openxmlformats.org/officeDocument/2006/relationships/hyperlink" Target="http://www.kennislink.nl/upload/220371_276_1228379395099-aarde1a.jpg" TargetMode="External"/><Relationship Id="rId11" Type="http://schemas.openxmlformats.org/officeDocument/2006/relationships/image" Target="../media/image90.jpeg"/><Relationship Id="rId24" Type="http://schemas.openxmlformats.org/officeDocument/2006/relationships/image" Target="../media/image96.jpeg"/><Relationship Id="rId5" Type="http://schemas.openxmlformats.org/officeDocument/2006/relationships/image" Target="../media/image8.png"/><Relationship Id="rId15" Type="http://schemas.openxmlformats.org/officeDocument/2006/relationships/hyperlink" Target="http://en.wikipedia.org/wiki/File:Right_hand_rule_cross_product.svg" TargetMode="External"/><Relationship Id="rId23" Type="http://schemas.openxmlformats.org/officeDocument/2006/relationships/hyperlink" Target="http://images.google.com/imgres?imgurl=http://fys.kuleuven.be/pradem/mechanica/picture/gyroscoop_f.jpg&amp;imgrefurl=http://fys.kuleuven.be/pradem/mechanica/mech_25.htm&amp;usg=__IfORWK2nog8SWxq5cn4m6CJfAXQ=&amp;h=450&amp;w=560&amp;sz=44&amp;hl=nl&amp;start=4&amp;um=1&amp;tbnid=8GZC6hlQ4f1LIM:&amp;tbnh=107&amp;tbnw=133&amp;prev=/images?q=gyroscoop&amp;hl=nl&amp;rls=com.microsoft:nl:IE-SearchBox&amp;rlz=1I7ADBF_nl&amp;sa=X&amp;um=1" TargetMode="External"/><Relationship Id="rId10" Type="http://schemas.openxmlformats.org/officeDocument/2006/relationships/hyperlink" Target="http://images.google.com/imgres?imgurl=http://kathika.com/wp-content/uploads/shutterstock_roller_coaster.jpg&amp;imgrefurl=http://www.oozman.com/oozing/ideas/archives/weird-roller-coaster-reactions/&amp;usg=__ppDGgIeuVP6bMU5SudJon9GAmb0=&amp;h=310&amp;w=600&amp;sz=113&amp;hl=nl&amp;start=107&amp;um=1&amp;tbnid=MiA_-8LM5YgrnM:&amp;tbnh=70&amp;tbnw=135&amp;prev=/images?q=rollercoaster&amp;ndsp=18&amp;hl=nl&amp;rls=com.microsoft:nl:IE-SearchBox&amp;rlz=1I7ADBF_nl&amp;sa=N&amp;start=90&amp;um=1" TargetMode="External"/><Relationship Id="rId19" Type="http://schemas.openxmlformats.org/officeDocument/2006/relationships/hyperlink" Target="http://images.google.com/imgres?imgurl=http://upload.wikimedia.org/wikipedia/commons/3/33/Gyroscope_hg.jpg&amp;imgrefurl=http://commons.wikimedia.org/wiki/File:Gyroscope_hg.jpg&amp;usg=__GYJGypJOiksmVFqnNQsgvagPFDE=&amp;h=1818&amp;w=1846&amp;sz=320&amp;hl=nl&amp;start=37&amp;um=1&amp;tbnid=Oyi85VVh4TwygM:&amp;tbnh=148&amp;tbnw=150&amp;prev=/images?q=gyroscope&amp;ndsp=18&amp;hl=nl&amp;rls=com.microsoft:nl:IE-SearchBox&amp;rlz=1I7ADBF_nl&amp;sa=N&amp;start=36&amp;um=1" TargetMode="External"/><Relationship Id="rId4" Type="http://schemas.openxmlformats.org/officeDocument/2006/relationships/image" Target="../media/image87.jpeg"/><Relationship Id="rId9" Type="http://schemas.openxmlformats.org/officeDocument/2006/relationships/image" Target="../media/image89.jpeg"/><Relationship Id="rId14" Type="http://schemas.openxmlformats.org/officeDocument/2006/relationships/image" Target="../media/image91.gif"/><Relationship Id="rId22" Type="http://schemas.openxmlformats.org/officeDocument/2006/relationships/image" Target="../media/image9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87356</xdr:colOff>
      <xdr:row>8</xdr:row>
      <xdr:rowOff>0</xdr:rowOff>
    </xdr:from>
    <xdr:to>
      <xdr:col>8</xdr:col>
      <xdr:colOff>514350</xdr:colOff>
      <xdr:row>16</xdr:row>
      <xdr:rowOff>142875</xdr:rowOff>
    </xdr:to>
    <xdr:pic>
      <xdr:nvPicPr>
        <xdr:cNvPr id="3073" name="Picture 1" descr="http://t3.gstatic.com/images?q=tbn:9dsTClkysvIMEM:http://www.animalbouncers.co.uk/images/gyroscope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44956" y="1524000"/>
          <a:ext cx="1646194" cy="1676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</xdr:row>
      <xdr:rowOff>19050</xdr:rowOff>
    </xdr:from>
    <xdr:to>
      <xdr:col>5</xdr:col>
      <xdr:colOff>477621</xdr:colOff>
      <xdr:row>22</xdr:row>
      <xdr:rowOff>142875</xdr:rowOff>
    </xdr:to>
    <xdr:pic>
      <xdr:nvPicPr>
        <xdr:cNvPr id="3074" name="Picture 2" descr="http://clownaround.bizopiahost.net/Portals/208/The%20Gyroscope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543050"/>
          <a:ext cx="3525621" cy="28003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76200</xdr:colOff>
      <xdr:row>17</xdr:row>
      <xdr:rowOff>0</xdr:rowOff>
    </xdr:from>
    <xdr:to>
      <xdr:col>8</xdr:col>
      <xdr:colOff>519544</xdr:colOff>
      <xdr:row>23</xdr:row>
      <xdr:rowOff>0</xdr:rowOff>
    </xdr:to>
    <xdr:pic>
      <xdr:nvPicPr>
        <xdr:cNvPr id="3081" name="Picture 9" descr="http://t3.gstatic.com/images?q=tbn:UDh_xwJ8aINEAM:http://i.dailymail.co.uk/i/pix/2009/05/13/article-1181210-04EB5C0A000005DC-30_468x321.jpg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33800" y="3238500"/>
          <a:ext cx="1662544" cy="1143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390526</xdr:colOff>
      <xdr:row>23</xdr:row>
      <xdr:rowOff>171451</xdr:rowOff>
    </xdr:from>
    <xdr:to>
      <xdr:col>10</xdr:col>
      <xdr:colOff>28118</xdr:colOff>
      <xdr:row>30</xdr:row>
      <xdr:rowOff>114301</xdr:rowOff>
    </xdr:to>
    <xdr:pic>
      <xdr:nvPicPr>
        <xdr:cNvPr id="3082" name="Picture 10" descr="http://t2.gstatic.com/images?q=tbn:5j920UDLMAPhJM:http://mattymotorcycle.tv/wp-content/uploads/2009/04/uno-gyroscopic-motorcycle1.jpg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48126" y="4552951"/>
          <a:ext cx="2075992" cy="1276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23</xdr:row>
      <xdr:rowOff>133350</xdr:rowOff>
    </xdr:from>
    <xdr:to>
      <xdr:col>2</xdr:col>
      <xdr:colOff>209550</xdr:colOff>
      <xdr:row>30</xdr:row>
      <xdr:rowOff>95250</xdr:rowOff>
    </xdr:to>
    <xdr:pic>
      <xdr:nvPicPr>
        <xdr:cNvPr id="17" name="Picture 11" descr="http://t0.gstatic.com/images?q=tbn:N5YYhGYTan0ifM:http://upload.wikimedia.org/wikipedia/commons/8/82/Gyroscope_precession.gif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3350" y="4514850"/>
          <a:ext cx="1295400" cy="1295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38100</xdr:colOff>
      <xdr:row>23</xdr:row>
      <xdr:rowOff>76200</xdr:rowOff>
    </xdr:from>
    <xdr:to>
      <xdr:col>3</xdr:col>
      <xdr:colOff>516164</xdr:colOff>
      <xdr:row>31</xdr:row>
      <xdr:rowOff>19050</xdr:rowOff>
    </xdr:to>
    <xdr:pic>
      <xdr:nvPicPr>
        <xdr:cNvPr id="3086" name="Picture 14" descr="http://t3.gstatic.com/images?q=tbn:A9k_izE6ynjGEM:http://upload.wikimedia.org/wikipedia/commons/a/a1/Earth-gyroscope.jpg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57300" y="4457700"/>
          <a:ext cx="1087664" cy="14668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476249</xdr:colOff>
      <xdr:row>23</xdr:row>
      <xdr:rowOff>152400</xdr:rowOff>
    </xdr:from>
    <xdr:to>
      <xdr:col>6</xdr:col>
      <xdr:colOff>392294</xdr:colOff>
      <xdr:row>30</xdr:row>
      <xdr:rowOff>133350</xdr:rowOff>
    </xdr:to>
    <xdr:pic>
      <xdr:nvPicPr>
        <xdr:cNvPr id="3087" name="Picture 15" descr="http://t0.gstatic.com/images?q=tbn:6RFgUQkpaVjoMM:http://www.good-event.nl/segway.JPG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05049" y="4533900"/>
          <a:ext cx="1744845" cy="1314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49</xdr:row>
      <xdr:rowOff>9525</xdr:rowOff>
    </xdr:from>
    <xdr:to>
      <xdr:col>3</xdr:col>
      <xdr:colOff>409575</xdr:colOff>
      <xdr:row>58</xdr:row>
      <xdr:rowOff>180975</xdr:rowOff>
    </xdr:to>
    <xdr:sp macro="" textlink="">
      <xdr:nvSpPr>
        <xdr:cNvPr id="2" name="Ovaal 1"/>
        <xdr:cNvSpPr/>
      </xdr:nvSpPr>
      <xdr:spPr>
        <a:xfrm>
          <a:off x="809625" y="581025"/>
          <a:ext cx="2038350" cy="1885950"/>
        </a:xfrm>
        <a:prstGeom prst="ellipse">
          <a:avLst/>
        </a:prstGeom>
        <a:noFill/>
        <a:ln w="158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0</xdr:colOff>
      <xdr:row>47</xdr:row>
      <xdr:rowOff>85725</xdr:rowOff>
    </xdr:from>
    <xdr:to>
      <xdr:col>2</xdr:col>
      <xdr:colOff>0</xdr:colOff>
      <xdr:row>60</xdr:row>
      <xdr:rowOff>142875</xdr:rowOff>
    </xdr:to>
    <xdr:cxnSp macro="">
      <xdr:nvCxnSpPr>
        <xdr:cNvPr id="4" name="Rechte verbindingslijn 3"/>
        <xdr:cNvCxnSpPr/>
      </xdr:nvCxnSpPr>
      <xdr:spPr>
        <a:xfrm rot="5400000">
          <a:off x="561975" y="1733550"/>
          <a:ext cx="2533650" cy="0"/>
        </a:xfrm>
        <a:prstGeom prst="line">
          <a:avLst/>
        </a:prstGeom>
        <a:ln>
          <a:head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19050</xdr:colOff>
      <xdr:row>54</xdr:row>
      <xdr:rowOff>9525</xdr:rowOff>
    </xdr:from>
    <xdr:to>
      <xdr:col>4</xdr:col>
      <xdr:colOff>200025</xdr:colOff>
      <xdr:row>54</xdr:row>
      <xdr:rowOff>11113</xdr:rowOff>
    </xdr:to>
    <xdr:cxnSp macro="">
      <xdr:nvCxnSpPr>
        <xdr:cNvPr id="6" name="Rechte verbindingslijn met pijl 5"/>
        <xdr:cNvCxnSpPr/>
      </xdr:nvCxnSpPr>
      <xdr:spPr>
        <a:xfrm>
          <a:off x="628650" y="1752600"/>
          <a:ext cx="2619375" cy="15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600075</xdr:colOff>
      <xdr:row>52</xdr:row>
      <xdr:rowOff>95250</xdr:rowOff>
    </xdr:from>
    <xdr:to>
      <xdr:col>3</xdr:col>
      <xdr:colOff>19050</xdr:colOff>
      <xdr:row>54</xdr:row>
      <xdr:rowOff>9526</xdr:rowOff>
    </xdr:to>
    <xdr:cxnSp macro="">
      <xdr:nvCxnSpPr>
        <xdr:cNvPr id="9" name="Rechte verbindingslijn met pijl 8"/>
        <xdr:cNvCxnSpPr/>
      </xdr:nvCxnSpPr>
      <xdr:spPr>
        <a:xfrm flipV="1">
          <a:off x="1819275" y="1457325"/>
          <a:ext cx="638175" cy="295276"/>
        </a:xfrm>
        <a:prstGeom prst="straightConnector1">
          <a:avLst/>
        </a:prstGeom>
        <a:ln w="25400"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514350</xdr:colOff>
      <xdr:row>48</xdr:row>
      <xdr:rowOff>76200</xdr:rowOff>
    </xdr:from>
    <xdr:to>
      <xdr:col>3</xdr:col>
      <xdr:colOff>304800</xdr:colOff>
      <xdr:row>51</xdr:row>
      <xdr:rowOff>171450</xdr:rowOff>
    </xdr:to>
    <xdr:cxnSp macro="">
      <xdr:nvCxnSpPr>
        <xdr:cNvPr id="11" name="Rechte verbindingslijn met pijl 10"/>
        <xdr:cNvCxnSpPr/>
      </xdr:nvCxnSpPr>
      <xdr:spPr>
        <a:xfrm rot="16200000" flipV="1">
          <a:off x="2209800" y="781050"/>
          <a:ext cx="666750" cy="400050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209550</xdr:colOff>
      <xdr:row>52</xdr:row>
      <xdr:rowOff>180975</xdr:rowOff>
    </xdr:from>
    <xdr:to>
      <xdr:col>3</xdr:col>
      <xdr:colOff>19050</xdr:colOff>
      <xdr:row>54</xdr:row>
      <xdr:rowOff>28575</xdr:rowOff>
    </xdr:to>
    <xdr:sp macro="" textlink="">
      <xdr:nvSpPr>
        <xdr:cNvPr id="12" name="Tekstvak 11"/>
        <xdr:cNvSpPr txBox="1"/>
      </xdr:nvSpPr>
      <xdr:spPr>
        <a:xfrm>
          <a:off x="2038350" y="1514475"/>
          <a:ext cx="4191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 b="1"/>
            <a:t>α</a:t>
          </a:r>
          <a:endParaRPr lang="nl-NL" sz="1100" b="1"/>
        </a:p>
      </xdr:txBody>
    </xdr:sp>
    <xdr:clientData/>
  </xdr:twoCellAnchor>
  <xdr:twoCellAnchor>
    <xdr:from>
      <xdr:col>3</xdr:col>
      <xdr:colOff>276225</xdr:colOff>
      <xdr:row>51</xdr:row>
      <xdr:rowOff>152400</xdr:rowOff>
    </xdr:from>
    <xdr:to>
      <xdr:col>3</xdr:col>
      <xdr:colOff>333375</xdr:colOff>
      <xdr:row>51</xdr:row>
      <xdr:rowOff>198119</xdr:rowOff>
    </xdr:to>
    <xdr:sp macro="" textlink="">
      <xdr:nvSpPr>
        <xdr:cNvPr id="16" name="Ovaal 15"/>
        <xdr:cNvSpPr/>
      </xdr:nvSpPr>
      <xdr:spPr>
        <a:xfrm>
          <a:off x="2714625" y="1295400"/>
          <a:ext cx="57150" cy="45719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1</xdr:colOff>
      <xdr:row>51</xdr:row>
      <xdr:rowOff>200948</xdr:rowOff>
    </xdr:from>
    <xdr:to>
      <xdr:col>3</xdr:col>
      <xdr:colOff>284595</xdr:colOff>
      <xdr:row>52</xdr:row>
      <xdr:rowOff>104774</xdr:rowOff>
    </xdr:to>
    <xdr:cxnSp macro="">
      <xdr:nvCxnSpPr>
        <xdr:cNvPr id="13" name="Rechte verbindingslijn met pijl 12"/>
        <xdr:cNvCxnSpPr/>
      </xdr:nvCxnSpPr>
      <xdr:spPr>
        <a:xfrm rot="5400000">
          <a:off x="2519247" y="1263102"/>
          <a:ext cx="122901" cy="284594"/>
        </a:xfrm>
        <a:prstGeom prst="straightConnector1">
          <a:avLst/>
        </a:prstGeom>
        <a:ln w="28575">
          <a:solidFill>
            <a:srgbClr val="F313B3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200025</xdr:colOff>
      <xdr:row>146</xdr:row>
      <xdr:rowOff>9525</xdr:rowOff>
    </xdr:from>
    <xdr:to>
      <xdr:col>4</xdr:col>
      <xdr:colOff>409575</xdr:colOff>
      <xdr:row>155</xdr:row>
      <xdr:rowOff>180975</xdr:rowOff>
    </xdr:to>
    <xdr:sp macro="" textlink="">
      <xdr:nvSpPr>
        <xdr:cNvPr id="18" name="Ovaal 17"/>
        <xdr:cNvSpPr/>
      </xdr:nvSpPr>
      <xdr:spPr>
        <a:xfrm>
          <a:off x="809625" y="771525"/>
          <a:ext cx="2038350" cy="1914525"/>
        </a:xfrm>
        <a:prstGeom prst="ellipse">
          <a:avLst/>
        </a:prstGeom>
        <a:noFill/>
        <a:ln w="158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0</xdr:colOff>
      <xdr:row>144</xdr:row>
      <xdr:rowOff>85725</xdr:rowOff>
    </xdr:from>
    <xdr:to>
      <xdr:col>3</xdr:col>
      <xdr:colOff>0</xdr:colOff>
      <xdr:row>157</xdr:row>
      <xdr:rowOff>142875</xdr:rowOff>
    </xdr:to>
    <xdr:cxnSp macro="">
      <xdr:nvCxnSpPr>
        <xdr:cNvPr id="19" name="Rechte verbindingslijn 18"/>
        <xdr:cNvCxnSpPr/>
      </xdr:nvCxnSpPr>
      <xdr:spPr>
        <a:xfrm rot="5400000">
          <a:off x="547687" y="1747838"/>
          <a:ext cx="2562225" cy="0"/>
        </a:xfrm>
        <a:prstGeom prst="line">
          <a:avLst/>
        </a:prstGeom>
        <a:ln>
          <a:head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466725</xdr:colOff>
      <xdr:row>151</xdr:row>
      <xdr:rowOff>0</xdr:rowOff>
    </xdr:from>
    <xdr:to>
      <xdr:col>5</xdr:col>
      <xdr:colOff>200025</xdr:colOff>
      <xdr:row>151</xdr:row>
      <xdr:rowOff>9525</xdr:rowOff>
    </xdr:to>
    <xdr:cxnSp macro="">
      <xdr:nvCxnSpPr>
        <xdr:cNvPr id="20" name="Rechte verbindingslijn met pijl 19"/>
        <xdr:cNvCxnSpPr/>
      </xdr:nvCxnSpPr>
      <xdr:spPr>
        <a:xfrm>
          <a:off x="466725" y="1743075"/>
          <a:ext cx="2781300" cy="95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600075</xdr:colOff>
      <xdr:row>149</xdr:row>
      <xdr:rowOff>180975</xdr:rowOff>
    </xdr:from>
    <xdr:to>
      <xdr:col>3</xdr:col>
      <xdr:colOff>419100</xdr:colOff>
      <xdr:row>151</xdr:row>
      <xdr:rowOff>9527</xdr:rowOff>
    </xdr:to>
    <xdr:cxnSp macro="">
      <xdr:nvCxnSpPr>
        <xdr:cNvPr id="21" name="Rechte verbindingslijn met pijl 20"/>
        <xdr:cNvCxnSpPr>
          <a:endCxn id="23" idx="0"/>
        </xdr:cNvCxnSpPr>
      </xdr:nvCxnSpPr>
      <xdr:spPr>
        <a:xfrm flipV="1">
          <a:off x="1819275" y="5991225"/>
          <a:ext cx="428625" cy="209552"/>
        </a:xfrm>
        <a:prstGeom prst="straightConnector1">
          <a:avLst/>
        </a:prstGeom>
        <a:ln w="25400"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514350</xdr:colOff>
      <xdr:row>145</xdr:row>
      <xdr:rowOff>76200</xdr:rowOff>
    </xdr:from>
    <xdr:to>
      <xdr:col>4</xdr:col>
      <xdr:colOff>304800</xdr:colOff>
      <xdr:row>148</xdr:row>
      <xdr:rowOff>171450</xdr:rowOff>
    </xdr:to>
    <xdr:cxnSp macro="">
      <xdr:nvCxnSpPr>
        <xdr:cNvPr id="22" name="Rechte verbindingslijn met pijl 21"/>
        <xdr:cNvCxnSpPr/>
      </xdr:nvCxnSpPr>
      <xdr:spPr>
        <a:xfrm rot="16200000" flipV="1">
          <a:off x="2209800" y="781050"/>
          <a:ext cx="666750" cy="400050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209550</xdr:colOff>
      <xdr:row>149</xdr:row>
      <xdr:rowOff>180975</xdr:rowOff>
    </xdr:from>
    <xdr:to>
      <xdr:col>4</xdr:col>
      <xdr:colOff>19050</xdr:colOff>
      <xdr:row>151</xdr:row>
      <xdr:rowOff>28575</xdr:rowOff>
    </xdr:to>
    <xdr:sp macro="" textlink="">
      <xdr:nvSpPr>
        <xdr:cNvPr id="23" name="Tekstvak 22"/>
        <xdr:cNvSpPr txBox="1"/>
      </xdr:nvSpPr>
      <xdr:spPr>
        <a:xfrm>
          <a:off x="2038350" y="1543050"/>
          <a:ext cx="4191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 b="1"/>
            <a:t>α</a:t>
          </a:r>
          <a:endParaRPr lang="nl-NL" sz="1100" b="1"/>
        </a:p>
      </xdr:txBody>
    </xdr:sp>
    <xdr:clientData/>
  </xdr:twoCellAnchor>
  <xdr:twoCellAnchor>
    <xdr:from>
      <xdr:col>4</xdr:col>
      <xdr:colOff>276225</xdr:colOff>
      <xdr:row>148</xdr:row>
      <xdr:rowOff>152400</xdr:rowOff>
    </xdr:from>
    <xdr:to>
      <xdr:col>4</xdr:col>
      <xdr:colOff>333375</xdr:colOff>
      <xdr:row>148</xdr:row>
      <xdr:rowOff>198119</xdr:rowOff>
    </xdr:to>
    <xdr:sp macro="" textlink="">
      <xdr:nvSpPr>
        <xdr:cNvPr id="25" name="Ovaal 24"/>
        <xdr:cNvSpPr/>
      </xdr:nvSpPr>
      <xdr:spPr>
        <a:xfrm>
          <a:off x="2714625" y="1295400"/>
          <a:ext cx="57150" cy="45719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419101</xdr:colOff>
      <xdr:row>149</xdr:row>
      <xdr:rowOff>923</xdr:rowOff>
    </xdr:from>
    <xdr:to>
      <xdr:col>4</xdr:col>
      <xdr:colOff>284596</xdr:colOff>
      <xdr:row>149</xdr:row>
      <xdr:rowOff>180975</xdr:rowOff>
    </xdr:to>
    <xdr:cxnSp macro="">
      <xdr:nvCxnSpPr>
        <xdr:cNvPr id="26" name="Rechte verbindingslijn met pijl 25"/>
        <xdr:cNvCxnSpPr>
          <a:endCxn id="23" idx="0"/>
        </xdr:cNvCxnSpPr>
      </xdr:nvCxnSpPr>
      <xdr:spPr>
        <a:xfrm rot="10800000" flipV="1">
          <a:off x="2247901" y="5811173"/>
          <a:ext cx="475095" cy="180052"/>
        </a:xfrm>
        <a:prstGeom prst="straightConnector1">
          <a:avLst/>
        </a:prstGeom>
        <a:ln w="28575">
          <a:solidFill>
            <a:srgbClr val="F313B3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304006</xdr:colOff>
      <xdr:row>145</xdr:row>
      <xdr:rowOff>57944</xdr:rowOff>
    </xdr:from>
    <xdr:to>
      <xdr:col>4</xdr:col>
      <xdr:colOff>305594</xdr:colOff>
      <xdr:row>148</xdr:row>
      <xdr:rowOff>189388</xdr:rowOff>
    </xdr:to>
    <xdr:cxnSp macro="">
      <xdr:nvCxnSpPr>
        <xdr:cNvPr id="28" name="Rechte verbindingslijn met pijl 27"/>
        <xdr:cNvCxnSpPr>
          <a:stCxn id="25" idx="4"/>
        </xdr:cNvCxnSpPr>
      </xdr:nvCxnSpPr>
      <xdr:spPr>
        <a:xfrm rot="5400000" flipH="1">
          <a:off x="2391728" y="7580947"/>
          <a:ext cx="702944" cy="158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571500</xdr:colOff>
      <xdr:row>148</xdr:row>
      <xdr:rowOff>188594</xdr:rowOff>
    </xdr:from>
    <xdr:to>
      <xdr:col>4</xdr:col>
      <xdr:colOff>304800</xdr:colOff>
      <xdr:row>149</xdr:row>
      <xdr:rowOff>0</xdr:rowOff>
    </xdr:to>
    <xdr:cxnSp macro="">
      <xdr:nvCxnSpPr>
        <xdr:cNvPr id="30" name="Rechte verbindingslijn met pijl 29"/>
        <xdr:cNvCxnSpPr>
          <a:stCxn id="25" idx="4"/>
        </xdr:cNvCxnSpPr>
      </xdr:nvCxnSpPr>
      <xdr:spPr>
        <a:xfrm rot="5400000">
          <a:off x="2570797" y="5637847"/>
          <a:ext cx="1906" cy="342900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438150</xdr:colOff>
      <xdr:row>149</xdr:row>
      <xdr:rowOff>0</xdr:rowOff>
    </xdr:from>
    <xdr:to>
      <xdr:col>3</xdr:col>
      <xdr:colOff>590550</xdr:colOff>
      <xdr:row>149</xdr:row>
      <xdr:rowOff>1588</xdr:rowOff>
    </xdr:to>
    <xdr:cxnSp macro="">
      <xdr:nvCxnSpPr>
        <xdr:cNvPr id="32" name="Rechte verbindingslijn met pijl 31"/>
        <xdr:cNvCxnSpPr/>
      </xdr:nvCxnSpPr>
      <xdr:spPr>
        <a:xfrm rot="10800000">
          <a:off x="2266950" y="5810250"/>
          <a:ext cx="152400" cy="1588"/>
        </a:xfrm>
        <a:prstGeom prst="straightConnector1">
          <a:avLst/>
        </a:prstGeom>
        <a:ln w="25400">
          <a:solidFill>
            <a:srgbClr val="F313B3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304006</xdr:colOff>
      <xdr:row>148</xdr:row>
      <xdr:rowOff>189388</xdr:rowOff>
    </xdr:from>
    <xdr:to>
      <xdr:col>4</xdr:col>
      <xdr:colOff>305594</xdr:colOff>
      <xdr:row>150</xdr:row>
      <xdr:rowOff>38894</xdr:rowOff>
    </xdr:to>
    <xdr:cxnSp macro="">
      <xdr:nvCxnSpPr>
        <xdr:cNvPr id="34" name="Rechte verbindingslijn met pijl 33"/>
        <xdr:cNvCxnSpPr>
          <a:stCxn id="25" idx="4"/>
        </xdr:cNvCxnSpPr>
      </xdr:nvCxnSpPr>
      <xdr:spPr>
        <a:xfrm rot="5400000">
          <a:off x="2627947" y="5923597"/>
          <a:ext cx="230506" cy="1588"/>
        </a:xfrm>
        <a:prstGeom prst="straightConnector1">
          <a:avLst/>
        </a:prstGeom>
        <a:ln w="28575">
          <a:solidFill>
            <a:srgbClr val="F313B3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295275</xdr:colOff>
      <xdr:row>145</xdr:row>
      <xdr:rowOff>47625</xdr:rowOff>
    </xdr:from>
    <xdr:ext cx="334900" cy="264560"/>
    <xdr:sp macro="" textlink="">
      <xdr:nvSpPr>
        <xdr:cNvPr id="44" name="Tekstvak 43"/>
        <xdr:cNvSpPr txBox="1"/>
      </xdr:nvSpPr>
      <xdr:spPr>
        <a:xfrm>
          <a:off x="2733675" y="5095875"/>
          <a:ext cx="3349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Vy</a:t>
          </a:r>
        </a:p>
      </xdr:txBody>
    </xdr:sp>
    <xdr:clientData/>
  </xdr:oneCellAnchor>
  <xdr:oneCellAnchor>
    <xdr:from>
      <xdr:col>3</xdr:col>
      <xdr:colOff>561975</xdr:colOff>
      <xdr:row>147</xdr:row>
      <xdr:rowOff>142875</xdr:rowOff>
    </xdr:from>
    <xdr:ext cx="332912" cy="264560"/>
    <xdr:sp macro="" textlink="">
      <xdr:nvSpPr>
        <xdr:cNvPr id="45" name="Tekstvak 44"/>
        <xdr:cNvSpPr txBox="1"/>
      </xdr:nvSpPr>
      <xdr:spPr>
        <a:xfrm>
          <a:off x="2390775" y="5572125"/>
          <a:ext cx="3329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Vx</a:t>
          </a:r>
        </a:p>
      </xdr:txBody>
    </xdr:sp>
    <xdr:clientData/>
  </xdr:oneCellAnchor>
  <xdr:oneCellAnchor>
    <xdr:from>
      <xdr:col>3</xdr:col>
      <xdr:colOff>257175</xdr:colOff>
      <xdr:row>147</xdr:row>
      <xdr:rowOff>152400</xdr:rowOff>
    </xdr:from>
    <xdr:ext cx="298864" cy="264560"/>
    <xdr:sp macro="" textlink="">
      <xdr:nvSpPr>
        <xdr:cNvPr id="46" name="Tekstvak 45"/>
        <xdr:cNvSpPr txBox="1"/>
      </xdr:nvSpPr>
      <xdr:spPr>
        <a:xfrm>
          <a:off x="2085975" y="5581650"/>
          <a:ext cx="29886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a</a:t>
          </a:r>
          <a:r>
            <a:rPr lang="nl-NL" sz="1100" b="1" baseline="-25000"/>
            <a:t>y</a:t>
          </a:r>
        </a:p>
      </xdr:txBody>
    </xdr:sp>
    <xdr:clientData/>
  </xdr:oneCellAnchor>
  <xdr:oneCellAnchor>
    <xdr:from>
      <xdr:col>4</xdr:col>
      <xdr:colOff>57150</xdr:colOff>
      <xdr:row>149</xdr:row>
      <xdr:rowOff>38100</xdr:rowOff>
    </xdr:from>
    <xdr:ext cx="371475" cy="264560"/>
    <xdr:sp macro="" textlink="">
      <xdr:nvSpPr>
        <xdr:cNvPr id="47" name="Tekstvak 46"/>
        <xdr:cNvSpPr txBox="1"/>
      </xdr:nvSpPr>
      <xdr:spPr>
        <a:xfrm>
          <a:off x="2495550" y="5848350"/>
          <a:ext cx="3714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a</a:t>
          </a:r>
          <a:r>
            <a:rPr lang="nl-NL" sz="1100" b="1" baseline="-25000"/>
            <a:t>y</a:t>
          </a:r>
        </a:p>
      </xdr:txBody>
    </xdr:sp>
    <xdr:clientData/>
  </xdr:oneCellAnchor>
  <xdr:twoCellAnchor>
    <xdr:from>
      <xdr:col>2</xdr:col>
      <xdr:colOff>608808</xdr:colOff>
      <xdr:row>155</xdr:row>
      <xdr:rowOff>180975</xdr:rowOff>
    </xdr:from>
    <xdr:to>
      <xdr:col>4</xdr:col>
      <xdr:colOff>209550</xdr:colOff>
      <xdr:row>155</xdr:row>
      <xdr:rowOff>181770</xdr:rowOff>
    </xdr:to>
    <xdr:cxnSp macro="">
      <xdr:nvCxnSpPr>
        <xdr:cNvPr id="48" name="Rechte verbindingslijn met pijl 47"/>
        <xdr:cNvCxnSpPr/>
      </xdr:nvCxnSpPr>
      <xdr:spPr>
        <a:xfrm flipV="1">
          <a:off x="1828008" y="7134225"/>
          <a:ext cx="819942" cy="795"/>
        </a:xfrm>
        <a:prstGeom prst="straightConnector1">
          <a:avLst/>
        </a:prstGeom>
        <a:ln w="127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399256</xdr:colOff>
      <xdr:row>147</xdr:row>
      <xdr:rowOff>10319</xdr:rowOff>
    </xdr:from>
    <xdr:to>
      <xdr:col>4</xdr:col>
      <xdr:colOff>400844</xdr:colOff>
      <xdr:row>151</xdr:row>
      <xdr:rowOff>10319</xdr:rowOff>
    </xdr:to>
    <xdr:cxnSp macro="">
      <xdr:nvCxnSpPr>
        <xdr:cNvPr id="52" name="Rechte verbindingslijn met pijl 51"/>
        <xdr:cNvCxnSpPr/>
      </xdr:nvCxnSpPr>
      <xdr:spPr>
        <a:xfrm rot="5400000" flipH="1" flipV="1">
          <a:off x="2457450" y="5819775"/>
          <a:ext cx="762000" cy="1588"/>
        </a:xfrm>
        <a:prstGeom prst="straightConnector1">
          <a:avLst/>
        </a:prstGeom>
        <a:ln w="127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361950</xdr:colOff>
      <xdr:row>145</xdr:row>
      <xdr:rowOff>190499</xdr:rowOff>
    </xdr:from>
    <xdr:to>
      <xdr:col>3</xdr:col>
      <xdr:colOff>19050</xdr:colOff>
      <xdr:row>146</xdr:row>
      <xdr:rowOff>9524</xdr:rowOff>
    </xdr:to>
    <xdr:cxnSp macro="">
      <xdr:nvCxnSpPr>
        <xdr:cNvPr id="53" name="Rechte verbindingslijn met pijl 52"/>
        <xdr:cNvCxnSpPr/>
      </xdr:nvCxnSpPr>
      <xdr:spPr>
        <a:xfrm rot="10800000" flipV="1">
          <a:off x="971550" y="5238749"/>
          <a:ext cx="876300" cy="9525"/>
        </a:xfrm>
        <a:prstGeom prst="straightConnector1">
          <a:avLst/>
        </a:prstGeom>
        <a:ln w="127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189707</xdr:colOff>
      <xdr:row>151</xdr:row>
      <xdr:rowOff>19843</xdr:rowOff>
    </xdr:from>
    <xdr:to>
      <xdr:col>1</xdr:col>
      <xdr:colOff>191295</xdr:colOff>
      <xdr:row>155</xdr:row>
      <xdr:rowOff>10318</xdr:rowOff>
    </xdr:to>
    <xdr:cxnSp macro="">
      <xdr:nvCxnSpPr>
        <xdr:cNvPr id="54" name="Rechte verbindingslijn met pijl 53"/>
        <xdr:cNvCxnSpPr/>
      </xdr:nvCxnSpPr>
      <xdr:spPr>
        <a:xfrm rot="5400000">
          <a:off x="423863" y="6586537"/>
          <a:ext cx="752475" cy="1588"/>
        </a:xfrm>
        <a:prstGeom prst="straightConnector1">
          <a:avLst/>
        </a:prstGeom>
        <a:ln w="127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542924</xdr:colOff>
      <xdr:row>167</xdr:row>
      <xdr:rowOff>28575</xdr:rowOff>
    </xdr:from>
    <xdr:to>
      <xdr:col>10</xdr:col>
      <xdr:colOff>57150</xdr:colOff>
      <xdr:row>181</xdr:row>
      <xdr:rowOff>76200</xdr:rowOff>
    </xdr:to>
    <xdr:graphicFrame macro="">
      <xdr:nvGraphicFramePr>
        <xdr:cNvPr id="62" name="Grafiek 6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76200</xdr:colOff>
      <xdr:row>167</xdr:row>
      <xdr:rowOff>142875</xdr:rowOff>
    </xdr:from>
    <xdr:to>
      <xdr:col>4</xdr:col>
      <xdr:colOff>76200</xdr:colOff>
      <xdr:row>179</xdr:row>
      <xdr:rowOff>38100</xdr:rowOff>
    </xdr:to>
    <xdr:cxnSp macro="">
      <xdr:nvCxnSpPr>
        <xdr:cNvPr id="64" name="Rechte verbindingslijn 63"/>
        <xdr:cNvCxnSpPr/>
      </xdr:nvCxnSpPr>
      <xdr:spPr>
        <a:xfrm rot="5400000">
          <a:off x="1400175" y="12430125"/>
          <a:ext cx="22288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76200</xdr:colOff>
      <xdr:row>167</xdr:row>
      <xdr:rowOff>114300</xdr:rowOff>
    </xdr:from>
    <xdr:to>
      <xdr:col>5</xdr:col>
      <xdr:colOff>76200</xdr:colOff>
      <xdr:row>179</xdr:row>
      <xdr:rowOff>28575</xdr:rowOff>
    </xdr:to>
    <xdr:cxnSp macro="">
      <xdr:nvCxnSpPr>
        <xdr:cNvPr id="65" name="Rechte verbindingslijn 64"/>
        <xdr:cNvCxnSpPr/>
      </xdr:nvCxnSpPr>
      <xdr:spPr>
        <a:xfrm rot="5400000">
          <a:off x="2000250" y="12411075"/>
          <a:ext cx="22479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85726</xdr:colOff>
      <xdr:row>167</xdr:row>
      <xdr:rowOff>133349</xdr:rowOff>
    </xdr:from>
    <xdr:to>
      <xdr:col>6</xdr:col>
      <xdr:colOff>85726</xdr:colOff>
      <xdr:row>179</xdr:row>
      <xdr:rowOff>57149</xdr:rowOff>
    </xdr:to>
    <xdr:cxnSp macro="">
      <xdr:nvCxnSpPr>
        <xdr:cNvPr id="66" name="Rechte verbindingslijn 65"/>
        <xdr:cNvCxnSpPr/>
      </xdr:nvCxnSpPr>
      <xdr:spPr>
        <a:xfrm rot="5400000">
          <a:off x="2614613" y="12434887"/>
          <a:ext cx="22574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104776</xdr:colOff>
      <xdr:row>167</xdr:row>
      <xdr:rowOff>104774</xdr:rowOff>
    </xdr:from>
    <xdr:to>
      <xdr:col>7</xdr:col>
      <xdr:colOff>104776</xdr:colOff>
      <xdr:row>179</xdr:row>
      <xdr:rowOff>47624</xdr:rowOff>
    </xdr:to>
    <xdr:cxnSp macro="">
      <xdr:nvCxnSpPr>
        <xdr:cNvPr id="67" name="Rechte verbindingslijn 66"/>
        <xdr:cNvCxnSpPr/>
      </xdr:nvCxnSpPr>
      <xdr:spPr>
        <a:xfrm rot="5400000">
          <a:off x="3233738" y="12415837"/>
          <a:ext cx="22764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133350</xdr:colOff>
      <xdr:row>178</xdr:row>
      <xdr:rowOff>19047</xdr:rowOff>
    </xdr:from>
    <xdr:to>
      <xdr:col>3</xdr:col>
      <xdr:colOff>476250</xdr:colOff>
      <xdr:row>178</xdr:row>
      <xdr:rowOff>114300</xdr:rowOff>
    </xdr:to>
    <xdr:sp macro="" textlink="">
      <xdr:nvSpPr>
        <xdr:cNvPr id="72" name="Gelijkbenige driehoek 71"/>
        <xdr:cNvSpPr/>
      </xdr:nvSpPr>
      <xdr:spPr>
        <a:xfrm flipV="1">
          <a:off x="1962150" y="17716497"/>
          <a:ext cx="342900" cy="95253"/>
        </a:xfrm>
        <a:prstGeom prst="triangle">
          <a:avLst>
            <a:gd name="adj" fmla="val 99123"/>
          </a:avLst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285750</xdr:colOff>
      <xdr:row>173</xdr:row>
      <xdr:rowOff>0</xdr:rowOff>
    </xdr:from>
    <xdr:to>
      <xdr:col>4</xdr:col>
      <xdr:colOff>38100</xdr:colOff>
      <xdr:row>174</xdr:row>
      <xdr:rowOff>19049</xdr:rowOff>
    </xdr:to>
    <xdr:sp macro="" textlink="">
      <xdr:nvSpPr>
        <xdr:cNvPr id="73" name="Gelijkbenige driehoek 72"/>
        <xdr:cNvSpPr/>
      </xdr:nvSpPr>
      <xdr:spPr>
        <a:xfrm rot="10800000" flipV="1">
          <a:off x="2114550" y="10429875"/>
          <a:ext cx="361950" cy="209549"/>
        </a:xfrm>
        <a:prstGeom prst="triangle">
          <a:avLst>
            <a:gd name="adj" fmla="val 100000"/>
          </a:avLst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66675</xdr:colOff>
      <xdr:row>172</xdr:row>
      <xdr:rowOff>180974</xdr:rowOff>
    </xdr:from>
    <xdr:to>
      <xdr:col>3</xdr:col>
      <xdr:colOff>295274</xdr:colOff>
      <xdr:row>174</xdr:row>
      <xdr:rowOff>19049</xdr:rowOff>
    </xdr:to>
    <xdr:sp macro="" textlink="">
      <xdr:nvSpPr>
        <xdr:cNvPr id="74" name="Rechthoek 73"/>
        <xdr:cNvSpPr/>
      </xdr:nvSpPr>
      <xdr:spPr>
        <a:xfrm>
          <a:off x="1895475" y="10420349"/>
          <a:ext cx="228599" cy="219075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76200</xdr:colOff>
      <xdr:row>172</xdr:row>
      <xdr:rowOff>171454</xdr:rowOff>
    </xdr:from>
    <xdr:to>
      <xdr:col>4</xdr:col>
      <xdr:colOff>76203</xdr:colOff>
      <xdr:row>174</xdr:row>
      <xdr:rowOff>19050</xdr:rowOff>
    </xdr:to>
    <xdr:cxnSp macro="">
      <xdr:nvCxnSpPr>
        <xdr:cNvPr id="76" name="Rechte verbindingslijn met pijl 75"/>
        <xdr:cNvCxnSpPr/>
      </xdr:nvCxnSpPr>
      <xdr:spPr>
        <a:xfrm rot="5400000">
          <a:off x="2400304" y="10525125"/>
          <a:ext cx="228596" cy="3"/>
        </a:xfrm>
        <a:prstGeom prst="straightConnector1">
          <a:avLst/>
        </a:prstGeom>
        <a:ln w="28575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66679</xdr:colOff>
      <xdr:row>168</xdr:row>
      <xdr:rowOff>85726</xdr:rowOff>
    </xdr:from>
    <xdr:to>
      <xdr:col>4</xdr:col>
      <xdr:colOff>76201</xdr:colOff>
      <xdr:row>170</xdr:row>
      <xdr:rowOff>38100</xdr:rowOff>
    </xdr:to>
    <xdr:cxnSp macro="">
      <xdr:nvCxnSpPr>
        <xdr:cNvPr id="80" name="Rechte verbindingslijn met pijl 79"/>
        <xdr:cNvCxnSpPr/>
      </xdr:nvCxnSpPr>
      <xdr:spPr>
        <a:xfrm rot="16200000" flipV="1">
          <a:off x="2319340" y="9701215"/>
          <a:ext cx="380999" cy="952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295274</xdr:colOff>
      <xdr:row>169</xdr:row>
      <xdr:rowOff>133350</xdr:rowOff>
    </xdr:from>
    <xdr:to>
      <xdr:col>4</xdr:col>
      <xdr:colOff>0</xdr:colOff>
      <xdr:row>173</xdr:row>
      <xdr:rowOff>100012</xdr:rowOff>
    </xdr:to>
    <xdr:cxnSp macro="">
      <xdr:nvCxnSpPr>
        <xdr:cNvPr id="87" name="Rechte verbindingslijn met pijl 86"/>
        <xdr:cNvCxnSpPr>
          <a:stCxn id="74" idx="3"/>
        </xdr:cNvCxnSpPr>
      </xdr:nvCxnSpPr>
      <xdr:spPr>
        <a:xfrm flipV="1">
          <a:off x="2124074" y="9801225"/>
          <a:ext cx="314326" cy="728662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303296</xdr:colOff>
      <xdr:row>173</xdr:row>
      <xdr:rowOff>76203</xdr:rowOff>
    </xdr:from>
    <xdr:to>
      <xdr:col>4</xdr:col>
      <xdr:colOff>19048</xdr:colOff>
      <xdr:row>178</xdr:row>
      <xdr:rowOff>66674</xdr:rowOff>
    </xdr:to>
    <xdr:cxnSp macro="">
      <xdr:nvCxnSpPr>
        <xdr:cNvPr id="89" name="Rechte verbindingslijn met pijl 88"/>
        <xdr:cNvCxnSpPr>
          <a:stCxn id="72" idx="1"/>
        </xdr:cNvCxnSpPr>
      </xdr:nvCxnSpPr>
      <xdr:spPr>
        <a:xfrm rot="10800000" flipH="1">
          <a:off x="2132096" y="16821153"/>
          <a:ext cx="325352" cy="942971"/>
        </a:xfrm>
        <a:prstGeom prst="straightConnector1">
          <a:avLst/>
        </a:prstGeom>
        <a:ln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190500</xdr:colOff>
      <xdr:row>188</xdr:row>
      <xdr:rowOff>0</xdr:rowOff>
    </xdr:from>
    <xdr:ext cx="485775" cy="609013"/>
    <xdr:sp macro="" textlink="">
      <xdr:nvSpPr>
        <xdr:cNvPr id="90" name="Tekstvak 89"/>
        <xdr:cNvSpPr txBox="1"/>
      </xdr:nvSpPr>
      <xdr:spPr>
        <a:xfrm>
          <a:off x="2019300" y="24774525"/>
          <a:ext cx="485775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l-GR" sz="1100" b="1"/>
            <a:t>π</a:t>
          </a:r>
          <a:r>
            <a:rPr lang="nl-NL" sz="1100" b="1"/>
            <a:t>/2</a:t>
          </a:r>
        </a:p>
        <a:p>
          <a:endParaRPr lang="nl-NL" sz="1100" b="1"/>
        </a:p>
        <a:p>
          <a:r>
            <a:rPr lang="nl-NL" sz="1100" b="1"/>
            <a:t>0</a:t>
          </a:r>
        </a:p>
      </xdr:txBody>
    </xdr:sp>
    <xdr:clientData/>
  </xdr:oneCellAnchor>
  <xdr:oneCellAnchor>
    <xdr:from>
      <xdr:col>3</xdr:col>
      <xdr:colOff>219075</xdr:colOff>
      <xdr:row>191</xdr:row>
      <xdr:rowOff>0</xdr:rowOff>
    </xdr:from>
    <xdr:ext cx="398442" cy="609013"/>
    <xdr:sp macro="" textlink="">
      <xdr:nvSpPr>
        <xdr:cNvPr id="91" name="Tekstvak 90"/>
        <xdr:cNvSpPr txBox="1"/>
      </xdr:nvSpPr>
      <xdr:spPr>
        <a:xfrm>
          <a:off x="2047875" y="25346025"/>
          <a:ext cx="398442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/>
            <a:t>π</a:t>
          </a:r>
          <a:r>
            <a:rPr lang="nl-NL" sz="1100" b="1"/>
            <a:t>/2</a:t>
          </a:r>
        </a:p>
        <a:p>
          <a:endParaRPr lang="nl-NL" sz="1100" b="1"/>
        </a:p>
        <a:p>
          <a:r>
            <a:rPr lang="nl-NL" sz="1100" b="1"/>
            <a:t>0</a:t>
          </a:r>
        </a:p>
      </xdr:txBody>
    </xdr:sp>
    <xdr:clientData/>
  </xdr:oneCellAnchor>
  <xdr:oneCellAnchor>
    <xdr:from>
      <xdr:col>2</xdr:col>
      <xdr:colOff>561975</xdr:colOff>
      <xdr:row>179</xdr:row>
      <xdr:rowOff>66675</xdr:rowOff>
    </xdr:from>
    <xdr:ext cx="2095895" cy="264560"/>
    <xdr:sp macro="" textlink="">
      <xdr:nvSpPr>
        <xdr:cNvPr id="92" name="Tekstvak 91"/>
        <xdr:cNvSpPr txBox="1"/>
      </xdr:nvSpPr>
      <xdr:spPr>
        <a:xfrm>
          <a:off x="1781175" y="13763625"/>
          <a:ext cx="209589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1                 2                 3                 4</a:t>
          </a:r>
        </a:p>
      </xdr:txBody>
    </xdr:sp>
    <xdr:clientData/>
  </xdr:oneCellAnchor>
  <xdr:twoCellAnchor>
    <xdr:from>
      <xdr:col>3</xdr:col>
      <xdr:colOff>57150</xdr:colOff>
      <xdr:row>167</xdr:row>
      <xdr:rowOff>142875</xdr:rowOff>
    </xdr:from>
    <xdr:to>
      <xdr:col>3</xdr:col>
      <xdr:colOff>57150</xdr:colOff>
      <xdr:row>179</xdr:row>
      <xdr:rowOff>38100</xdr:rowOff>
    </xdr:to>
    <xdr:cxnSp macro="">
      <xdr:nvCxnSpPr>
        <xdr:cNvPr id="93" name="Rechte verbindingslijn 92"/>
        <xdr:cNvCxnSpPr/>
      </xdr:nvCxnSpPr>
      <xdr:spPr>
        <a:xfrm rot="5400000">
          <a:off x="771525" y="12430125"/>
          <a:ext cx="22288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219075</xdr:colOff>
      <xdr:row>142</xdr:row>
      <xdr:rowOff>123825</xdr:rowOff>
    </xdr:from>
    <xdr:to>
      <xdr:col>5</xdr:col>
      <xdr:colOff>142875</xdr:colOff>
      <xdr:row>152</xdr:row>
      <xdr:rowOff>142875</xdr:rowOff>
    </xdr:to>
    <xdr:cxnSp macro="">
      <xdr:nvCxnSpPr>
        <xdr:cNvPr id="97" name="Rechte verbindingslijn 96"/>
        <xdr:cNvCxnSpPr/>
      </xdr:nvCxnSpPr>
      <xdr:spPr>
        <a:xfrm rot="16200000" flipH="1">
          <a:off x="1657350" y="8639175"/>
          <a:ext cx="1924050" cy="1143000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178</xdr:row>
      <xdr:rowOff>9525</xdr:rowOff>
    </xdr:from>
    <xdr:to>
      <xdr:col>4</xdr:col>
      <xdr:colOff>76200</xdr:colOff>
      <xdr:row>178</xdr:row>
      <xdr:rowOff>123825</xdr:rowOff>
    </xdr:to>
    <xdr:sp macro="" textlink="">
      <xdr:nvSpPr>
        <xdr:cNvPr id="99" name="Rechthoek 98"/>
        <xdr:cNvSpPr/>
      </xdr:nvSpPr>
      <xdr:spPr>
        <a:xfrm>
          <a:off x="2305050" y="17706975"/>
          <a:ext cx="209550" cy="114300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142875</xdr:colOff>
      <xdr:row>111</xdr:row>
      <xdr:rowOff>104775</xdr:rowOff>
    </xdr:to>
    <xdr:pic>
      <xdr:nvPicPr>
        <xdr:cNvPr id="1026" name="Picture 2" descr="http://nl.wikipedia.org/skins-1.5/common/images/magnify-clip.png">
          <a:hlinkClick xmlns:r="http://schemas.openxmlformats.org/officeDocument/2006/relationships" r:id="rId2" tooltip="Vergrote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8096250"/>
          <a:ext cx="142875" cy="1047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219075</xdr:colOff>
      <xdr:row>190</xdr:row>
      <xdr:rowOff>171450</xdr:rowOff>
    </xdr:from>
    <xdr:to>
      <xdr:col>8</xdr:col>
      <xdr:colOff>17942</xdr:colOff>
      <xdr:row>193</xdr:row>
      <xdr:rowOff>179120</xdr:rowOff>
    </xdr:to>
    <xdr:pic>
      <xdr:nvPicPr>
        <xdr:cNvPr id="51" name="Afbeelding 50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86275" y="25326975"/>
          <a:ext cx="408467" cy="579170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187</xdr:row>
      <xdr:rowOff>171450</xdr:rowOff>
    </xdr:from>
    <xdr:to>
      <xdr:col>8</xdr:col>
      <xdr:colOff>46517</xdr:colOff>
      <xdr:row>190</xdr:row>
      <xdr:rowOff>179120</xdr:rowOff>
    </xdr:to>
    <xdr:pic>
      <xdr:nvPicPr>
        <xdr:cNvPr id="55" name="Afbeelding 5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14850" y="24755475"/>
          <a:ext cx="408467" cy="579170"/>
        </a:xfrm>
        <a:prstGeom prst="rect">
          <a:avLst/>
        </a:prstGeom>
      </xdr:spPr>
    </xdr:pic>
    <xdr:clientData/>
  </xdr:twoCellAnchor>
  <xdr:twoCellAnchor>
    <xdr:from>
      <xdr:col>1</xdr:col>
      <xdr:colOff>361950</xdr:colOff>
      <xdr:row>52</xdr:row>
      <xdr:rowOff>142875</xdr:rowOff>
    </xdr:from>
    <xdr:to>
      <xdr:col>2</xdr:col>
      <xdr:colOff>209550</xdr:colOff>
      <xdr:row>55</xdr:row>
      <xdr:rowOff>28575</xdr:rowOff>
    </xdr:to>
    <xdr:sp macro="" textlink="">
      <xdr:nvSpPr>
        <xdr:cNvPr id="57" name="Boog 56"/>
        <xdr:cNvSpPr/>
      </xdr:nvSpPr>
      <xdr:spPr>
        <a:xfrm rot="21043644">
          <a:off x="971550" y="2076450"/>
          <a:ext cx="457200" cy="457200"/>
        </a:xfrm>
        <a:prstGeom prst="arc">
          <a:avLst>
            <a:gd name="adj1" fmla="val 14891915"/>
            <a:gd name="adj2" fmla="val 10563289"/>
          </a:avLst>
        </a:prstGeom>
        <a:ln w="19050"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1</xdr:col>
      <xdr:colOff>228600</xdr:colOff>
      <xdr:row>52</xdr:row>
      <xdr:rowOff>47625</xdr:rowOff>
    </xdr:from>
    <xdr:ext cx="285912" cy="264560"/>
    <xdr:sp macro="" textlink="">
      <xdr:nvSpPr>
        <xdr:cNvPr id="58" name="Tekstvak 57"/>
        <xdr:cNvSpPr txBox="1"/>
      </xdr:nvSpPr>
      <xdr:spPr>
        <a:xfrm>
          <a:off x="838200" y="1981200"/>
          <a:ext cx="2859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>
              <a:latin typeface="Calibri"/>
            </a:rPr>
            <a:t>ω</a:t>
          </a:r>
          <a:endParaRPr lang="nl-NL" sz="1100" b="1"/>
        </a:p>
      </xdr:txBody>
    </xdr:sp>
    <xdr:clientData/>
  </xdr:oneCellAnchor>
  <xdr:twoCellAnchor editAs="oneCell">
    <xdr:from>
      <xdr:col>8</xdr:col>
      <xdr:colOff>400049</xdr:colOff>
      <xdr:row>1</xdr:row>
      <xdr:rowOff>133350</xdr:rowOff>
    </xdr:from>
    <xdr:to>
      <xdr:col>11</xdr:col>
      <xdr:colOff>554977</xdr:colOff>
      <xdr:row>9</xdr:row>
      <xdr:rowOff>104775</xdr:rowOff>
    </xdr:to>
    <xdr:pic>
      <xdr:nvPicPr>
        <xdr:cNvPr id="1027" name="Picture 3" descr="http://t0.gstatic.com/images?q=tbn:zPkYEsqOBMobrM:http://www.senskinderplezier.nl/Images/draaimolen.jp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276849" y="323850"/>
          <a:ext cx="1983728" cy="1495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304800</xdr:colOff>
      <xdr:row>1</xdr:row>
      <xdr:rowOff>142874</xdr:rowOff>
    </xdr:from>
    <xdr:to>
      <xdr:col>8</xdr:col>
      <xdr:colOff>118132</xdr:colOff>
      <xdr:row>9</xdr:row>
      <xdr:rowOff>114299</xdr:rowOff>
    </xdr:to>
    <xdr:pic>
      <xdr:nvPicPr>
        <xdr:cNvPr id="1028" name="Picture 4" descr="http://t3.gstatic.com/images?q=tbn:pOyzCrcjoREA1M:http://www.kermisamstelveen.nl/files/images/DraaimolenWelman.jpg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43200" y="333374"/>
          <a:ext cx="2251732" cy="1495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1</xdr:row>
      <xdr:rowOff>123825</xdr:rowOff>
    </xdr:from>
    <xdr:to>
      <xdr:col>4</xdr:col>
      <xdr:colOff>47625</xdr:colOff>
      <xdr:row>9</xdr:row>
      <xdr:rowOff>127784</xdr:rowOff>
    </xdr:to>
    <xdr:pic>
      <xdr:nvPicPr>
        <xdr:cNvPr id="1030" name="Picture 6" descr="http://www.sara-sanders.nl/UserFiles/File/draaimolen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0500" y="314325"/>
          <a:ext cx="2295525" cy="152795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171449</xdr:colOff>
      <xdr:row>18</xdr:row>
      <xdr:rowOff>171450</xdr:rowOff>
    </xdr:from>
    <xdr:to>
      <xdr:col>10</xdr:col>
      <xdr:colOff>591478</xdr:colOff>
      <xdr:row>24</xdr:row>
      <xdr:rowOff>95250</xdr:rowOff>
    </xdr:to>
    <xdr:pic>
      <xdr:nvPicPr>
        <xdr:cNvPr id="1031" name="Picture 7" descr="http://t3.gstatic.com/images?q=tbn:ImPv322umZ44jM:http://www.depers.nl/UserFiles/Image/2009/200908/20090811/highland.games.2.425.jpg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048249" y="3600450"/>
          <a:ext cx="1639229" cy="10668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476250</xdr:colOff>
      <xdr:row>19</xdr:row>
      <xdr:rowOff>0</xdr:rowOff>
    </xdr:from>
    <xdr:to>
      <xdr:col>7</xdr:col>
      <xdr:colOff>607868</xdr:colOff>
      <xdr:row>24</xdr:row>
      <xdr:rowOff>76200</xdr:rowOff>
    </xdr:to>
    <xdr:pic>
      <xdr:nvPicPr>
        <xdr:cNvPr id="1032" name="Picture 8" descr="http://t1.gstatic.com/images?q=tbn:p3_pTVAF6-30yM:http://farm4.static.flickr.com/3400/3563867039_f78b6520ea.jpg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524250" y="3619500"/>
          <a:ext cx="1350818" cy="10287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5</xdr:col>
      <xdr:colOff>304800</xdr:colOff>
      <xdr:row>24</xdr:row>
      <xdr:rowOff>57150</xdr:rowOff>
    </xdr:to>
    <xdr:pic>
      <xdr:nvPicPr>
        <xdr:cNvPr id="1033" name="Picture 9" descr="klik op foto om te vergroten!">
          <a:hlinkClick xmlns:r="http://schemas.openxmlformats.org/officeDocument/2006/relationships" r:id="rId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828800" y="3619500"/>
          <a:ext cx="1524000" cy="10096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171450</xdr:colOff>
      <xdr:row>11</xdr:row>
      <xdr:rowOff>133350</xdr:rowOff>
    </xdr:from>
    <xdr:to>
      <xdr:col>1</xdr:col>
      <xdr:colOff>552450</xdr:colOff>
      <xdr:row>16</xdr:row>
      <xdr:rowOff>171450</xdr:rowOff>
    </xdr:to>
    <xdr:pic>
      <xdr:nvPicPr>
        <xdr:cNvPr id="1034" name="Picture 10" descr="http://t0.gstatic.com/images?q=tbn:KZ00GSVwnBGl5M:http://www.speelsystemen.be/fotos/12_Bewegende%2520toestellen/thumb/K1%2520Draaischijf%2520Uil%2520(1).jpg">
          <a:hlinkClick xmlns:r="http://schemas.openxmlformats.org/officeDocument/2006/relationships" r:id="rId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71450" y="2228850"/>
          <a:ext cx="990600" cy="990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209550</xdr:colOff>
      <xdr:row>11</xdr:row>
      <xdr:rowOff>133350</xdr:rowOff>
    </xdr:from>
    <xdr:to>
      <xdr:col>4</xdr:col>
      <xdr:colOff>517138</xdr:colOff>
      <xdr:row>17</xdr:row>
      <xdr:rowOff>0</xdr:rowOff>
    </xdr:to>
    <xdr:pic>
      <xdr:nvPicPr>
        <xdr:cNvPr id="1035" name="Picture 11" descr="http://t3.gstatic.com/images?q=tbn:yMVjgBrtob4RFM:http://www.speeltuinlammerenburg.nl/website/images/draaischijf.jpg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28750" y="2228850"/>
          <a:ext cx="1526788" cy="10096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114300</xdr:colOff>
      <xdr:row>11</xdr:row>
      <xdr:rowOff>152400</xdr:rowOff>
    </xdr:from>
    <xdr:to>
      <xdr:col>7</xdr:col>
      <xdr:colOff>215900</xdr:colOff>
      <xdr:row>17</xdr:row>
      <xdr:rowOff>0</xdr:rowOff>
    </xdr:to>
    <xdr:pic>
      <xdr:nvPicPr>
        <xdr:cNvPr id="1036" name="Picture 12" descr="http://t0.gstatic.com/images?q=tbn:YixEB0ZWDA5tcM:http://www.speeltuinbiggekerke.nl/draaischijf.JPG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162300" y="2247900"/>
          <a:ext cx="1320800" cy="9906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419100</xdr:colOff>
      <xdr:row>11</xdr:row>
      <xdr:rowOff>171450</xdr:rowOff>
    </xdr:from>
    <xdr:to>
      <xdr:col>10</xdr:col>
      <xdr:colOff>597108</xdr:colOff>
      <xdr:row>17</xdr:row>
      <xdr:rowOff>0</xdr:rowOff>
    </xdr:to>
    <xdr:pic>
      <xdr:nvPicPr>
        <xdr:cNvPr id="1037" name="Picture 13" descr="http://t1.gstatic.com/images?q=tbn:o2qBg14la44WQM:http://meganwebb.punt.nl/upload/draaischijf.jpg">
          <a:hlinkClick xmlns:r="http://schemas.openxmlformats.org/officeDocument/2006/relationships" r:id="rId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686300" y="2266950"/>
          <a:ext cx="2006808" cy="971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2</xdr:col>
      <xdr:colOff>314325</xdr:colOff>
      <xdr:row>24</xdr:row>
      <xdr:rowOff>69850</xdr:rowOff>
    </xdr:to>
    <xdr:pic>
      <xdr:nvPicPr>
        <xdr:cNvPr id="1038" name="Picture 14" descr="http://t1.gstatic.com/images?q=tbn:VMbhCH3VorhroM:http://www.iaaf.org/mm/photo/competitions/competition/04/68/16/46816_full-lnd.jpg">
          <a:hlinkClick xmlns:r="http://schemas.openxmlformats.org/officeDocument/2006/relationships" r:id="rId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3619500"/>
          <a:ext cx="1533525" cy="1022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171450</xdr:rowOff>
    </xdr:from>
    <xdr:to>
      <xdr:col>2</xdr:col>
      <xdr:colOff>495300</xdr:colOff>
      <xdr:row>40</xdr:row>
      <xdr:rowOff>85725</xdr:rowOff>
    </xdr:to>
    <xdr:pic>
      <xdr:nvPicPr>
        <xdr:cNvPr id="68" name="Picture 28" descr="http://upload.wikimedia.org/wikipedia/commons/thumb/c/c9/Centripetal_force_diagram.svg/180px-Centripetal_force_diagram.svg.png">
          <a:hlinkClick xmlns:r="http://schemas.openxmlformats.org/officeDocument/2006/relationships" r:id="rId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5505450"/>
          <a:ext cx="1714500" cy="14382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38100</xdr:colOff>
      <xdr:row>32</xdr:row>
      <xdr:rowOff>95250</xdr:rowOff>
    </xdr:from>
    <xdr:to>
      <xdr:col>8</xdr:col>
      <xdr:colOff>533400</xdr:colOff>
      <xdr:row>40</xdr:row>
      <xdr:rowOff>161925</xdr:rowOff>
    </xdr:to>
    <xdr:pic>
      <xdr:nvPicPr>
        <xdr:cNvPr id="69" name="Picture 9" descr="http://upload.wikimedia.org/wikipedia/commons/thumb/3/3e/Manoderecha.svg/180px-Manoderecha.svg.png">
          <a:hlinkClick xmlns:r="http://schemas.openxmlformats.org/officeDocument/2006/relationships" r:id="rId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695700" y="5429250"/>
          <a:ext cx="1714500" cy="1590675"/>
        </a:xfrm>
        <a:prstGeom prst="rect">
          <a:avLst/>
        </a:prstGeom>
        <a:noFill/>
      </xdr:spPr>
    </xdr:pic>
    <xdr:clientData/>
  </xdr:twoCellAnchor>
  <xdr:twoCellAnchor>
    <xdr:from>
      <xdr:col>4</xdr:col>
      <xdr:colOff>552450</xdr:colOff>
      <xdr:row>32</xdr:row>
      <xdr:rowOff>76199</xdr:rowOff>
    </xdr:from>
    <xdr:to>
      <xdr:col>7</xdr:col>
      <xdr:colOff>133350</xdr:colOff>
      <xdr:row>36</xdr:row>
      <xdr:rowOff>28574</xdr:rowOff>
    </xdr:to>
    <xdr:sp macro="" textlink="">
      <xdr:nvSpPr>
        <xdr:cNvPr id="70" name="Tekstvak 69"/>
        <xdr:cNvSpPr txBox="1"/>
      </xdr:nvSpPr>
      <xdr:spPr>
        <a:xfrm>
          <a:off x="2990850" y="5410199"/>
          <a:ext cx="1409700" cy="714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100" b="1"/>
            <a:t>ROTATIE VECTOR </a:t>
          </a:r>
          <a:r>
            <a:rPr lang="el-GR" sz="1100" b="1">
              <a:solidFill>
                <a:srgbClr val="FF0000"/>
              </a:solidFill>
              <a:latin typeface="Calibri"/>
            </a:rPr>
            <a:t>ω</a:t>
          </a:r>
          <a:r>
            <a:rPr lang="nl-NL" sz="1100" b="1"/>
            <a:t> </a:t>
          </a:r>
        </a:p>
        <a:p>
          <a:r>
            <a:rPr lang="nl-NL" sz="1100" b="1"/>
            <a:t>AANGEGEVEN MET</a:t>
          </a:r>
        </a:p>
        <a:p>
          <a:r>
            <a:rPr lang="nl-NL" sz="1100" b="1"/>
            <a:t>DUBBELE</a:t>
          </a:r>
          <a:r>
            <a:rPr lang="nl-NL" sz="1100" b="1" baseline="0"/>
            <a:t> PIJLPUNT</a:t>
          </a:r>
          <a:endParaRPr lang="nl-NL" sz="1100" b="1"/>
        </a:p>
      </xdr:txBody>
    </xdr:sp>
    <xdr:clientData/>
  </xdr:twoCellAnchor>
  <xdr:twoCellAnchor>
    <xdr:from>
      <xdr:col>8</xdr:col>
      <xdr:colOff>9525</xdr:colOff>
      <xdr:row>36</xdr:row>
      <xdr:rowOff>57150</xdr:rowOff>
    </xdr:from>
    <xdr:to>
      <xdr:col>8</xdr:col>
      <xdr:colOff>219075</xdr:colOff>
      <xdr:row>37</xdr:row>
      <xdr:rowOff>171450</xdr:rowOff>
    </xdr:to>
    <xdr:sp macro="" textlink="">
      <xdr:nvSpPr>
        <xdr:cNvPr id="71" name="Ovaal 70"/>
        <xdr:cNvSpPr/>
      </xdr:nvSpPr>
      <xdr:spPr>
        <a:xfrm>
          <a:off x="4886325" y="6153150"/>
          <a:ext cx="209550" cy="304800"/>
        </a:xfrm>
        <a:prstGeom prst="ellipse">
          <a:avLst/>
        </a:prstGeom>
        <a:solidFill>
          <a:schemeClr val="accent6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7</xdr:col>
      <xdr:colOff>227806</xdr:colOff>
      <xdr:row>33</xdr:row>
      <xdr:rowOff>67469</xdr:rowOff>
    </xdr:from>
    <xdr:to>
      <xdr:col>7</xdr:col>
      <xdr:colOff>229394</xdr:colOff>
      <xdr:row>35</xdr:row>
      <xdr:rowOff>162719</xdr:rowOff>
    </xdr:to>
    <xdr:cxnSp macro="">
      <xdr:nvCxnSpPr>
        <xdr:cNvPr id="77" name="Rechte verbindingslijn met pijl 76"/>
        <xdr:cNvCxnSpPr/>
      </xdr:nvCxnSpPr>
      <xdr:spPr>
        <a:xfrm rot="5400000" flipH="1" flipV="1">
          <a:off x="4257675" y="5829300"/>
          <a:ext cx="476250" cy="1588"/>
        </a:xfrm>
        <a:prstGeom prst="straightConnector1">
          <a:avLst/>
        </a:prstGeom>
        <a:ln w="349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227806</xdr:colOff>
      <xdr:row>32</xdr:row>
      <xdr:rowOff>105569</xdr:rowOff>
    </xdr:from>
    <xdr:to>
      <xdr:col>7</xdr:col>
      <xdr:colOff>229394</xdr:colOff>
      <xdr:row>35</xdr:row>
      <xdr:rowOff>10319</xdr:rowOff>
    </xdr:to>
    <xdr:cxnSp macro="">
      <xdr:nvCxnSpPr>
        <xdr:cNvPr id="78" name="Rechte verbindingslijn met pijl 77"/>
        <xdr:cNvCxnSpPr/>
      </xdr:nvCxnSpPr>
      <xdr:spPr>
        <a:xfrm rot="5400000" flipH="1" flipV="1">
          <a:off x="4257675" y="5676900"/>
          <a:ext cx="476250" cy="1588"/>
        </a:xfrm>
        <a:prstGeom prst="straightConnector1">
          <a:avLst/>
        </a:prstGeom>
        <a:ln w="349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171450</xdr:colOff>
      <xdr:row>37</xdr:row>
      <xdr:rowOff>180975</xdr:rowOff>
    </xdr:from>
    <xdr:to>
      <xdr:col>7</xdr:col>
      <xdr:colOff>190500</xdr:colOff>
      <xdr:row>38</xdr:row>
      <xdr:rowOff>47625</xdr:rowOff>
    </xdr:to>
    <xdr:cxnSp macro="">
      <xdr:nvCxnSpPr>
        <xdr:cNvPr id="82" name="Rechte verbindingslijn met pijl 81"/>
        <xdr:cNvCxnSpPr/>
      </xdr:nvCxnSpPr>
      <xdr:spPr>
        <a:xfrm rot="10800000" flipV="1">
          <a:off x="3829050" y="6467475"/>
          <a:ext cx="628650" cy="57150"/>
        </a:xfrm>
        <a:prstGeom prst="straightConnector1">
          <a:avLst/>
        </a:prstGeom>
        <a:ln w="25400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190500</xdr:colOff>
      <xdr:row>38</xdr:row>
      <xdr:rowOff>66675</xdr:rowOff>
    </xdr:from>
    <xdr:to>
      <xdr:col>7</xdr:col>
      <xdr:colOff>57150</xdr:colOff>
      <xdr:row>39</xdr:row>
      <xdr:rowOff>104775</xdr:rowOff>
    </xdr:to>
    <xdr:cxnSp macro="">
      <xdr:nvCxnSpPr>
        <xdr:cNvPr id="85" name="Rechte verbindingslijn met pijl 84"/>
        <xdr:cNvCxnSpPr/>
      </xdr:nvCxnSpPr>
      <xdr:spPr>
        <a:xfrm>
          <a:off x="3848100" y="6543675"/>
          <a:ext cx="476250" cy="228600"/>
        </a:xfrm>
        <a:prstGeom prst="straightConnector1">
          <a:avLst/>
        </a:prstGeom>
        <a:ln w="31750">
          <a:solidFill>
            <a:srgbClr val="2C13E7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514350</xdr:colOff>
      <xdr:row>37</xdr:row>
      <xdr:rowOff>85725</xdr:rowOff>
    </xdr:from>
    <xdr:ext cx="248466" cy="311496"/>
    <xdr:sp macro="" textlink="">
      <xdr:nvSpPr>
        <xdr:cNvPr id="86" name="Tekstvak 85"/>
        <xdr:cNvSpPr txBox="1"/>
      </xdr:nvSpPr>
      <xdr:spPr>
        <a:xfrm>
          <a:off x="3562350" y="6372225"/>
          <a:ext cx="248466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>
              <a:solidFill>
                <a:srgbClr val="00B050"/>
              </a:solidFill>
            </a:rPr>
            <a:t>r</a:t>
          </a:r>
        </a:p>
      </xdr:txBody>
    </xdr:sp>
    <xdr:clientData/>
  </xdr:oneCellAnchor>
  <xdr:oneCellAnchor>
    <xdr:from>
      <xdr:col>6</xdr:col>
      <xdr:colOff>190500</xdr:colOff>
      <xdr:row>38</xdr:row>
      <xdr:rowOff>142875</xdr:rowOff>
    </xdr:from>
    <xdr:ext cx="269626" cy="311496"/>
    <xdr:sp macro="" textlink="">
      <xdr:nvSpPr>
        <xdr:cNvPr id="88" name="Tekstvak 87"/>
        <xdr:cNvSpPr txBox="1"/>
      </xdr:nvSpPr>
      <xdr:spPr>
        <a:xfrm>
          <a:off x="3848100" y="6619875"/>
          <a:ext cx="269626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>
              <a:solidFill>
                <a:srgbClr val="2C13E7"/>
              </a:solidFill>
            </a:rPr>
            <a:t>v</a:t>
          </a:r>
        </a:p>
      </xdr:txBody>
    </xdr:sp>
    <xdr:clientData/>
  </xdr:oneCellAnchor>
  <xdr:twoCellAnchor>
    <xdr:from>
      <xdr:col>1</xdr:col>
      <xdr:colOff>552450</xdr:colOff>
      <xdr:row>36</xdr:row>
      <xdr:rowOff>85725</xdr:rowOff>
    </xdr:from>
    <xdr:to>
      <xdr:col>2</xdr:col>
      <xdr:colOff>571500</xdr:colOff>
      <xdr:row>36</xdr:row>
      <xdr:rowOff>123825</xdr:rowOff>
    </xdr:to>
    <xdr:cxnSp macro="">
      <xdr:nvCxnSpPr>
        <xdr:cNvPr id="96" name="Rechte verbindingslijn met pijl 95"/>
        <xdr:cNvCxnSpPr/>
      </xdr:nvCxnSpPr>
      <xdr:spPr>
        <a:xfrm rot="10800000">
          <a:off x="1162050" y="6181725"/>
          <a:ext cx="628650" cy="381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15239</xdr:colOff>
      <xdr:row>121</xdr:row>
      <xdr:rowOff>53340</xdr:rowOff>
    </xdr:from>
    <xdr:to>
      <xdr:col>9</xdr:col>
      <xdr:colOff>364086</xdr:colOff>
      <xdr:row>138</xdr:row>
      <xdr:rowOff>99060</xdr:rowOff>
    </xdr:to>
    <xdr:pic>
      <xdr:nvPicPr>
        <xdr:cNvPr id="75" name="Picture 1" descr="http://hyperphysics.phy-astr.gsu.edu/hbase/imgmec/catr.gif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5239" y="22265640"/>
          <a:ext cx="5835247" cy="315468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10</xdr:col>
      <xdr:colOff>609599</xdr:colOff>
      <xdr:row>12</xdr:row>
      <xdr:rowOff>0</xdr:rowOff>
    </xdr:from>
    <xdr:to>
      <xdr:col>15</xdr:col>
      <xdr:colOff>63234</xdr:colOff>
      <xdr:row>24</xdr:row>
      <xdr:rowOff>129540</xdr:rowOff>
    </xdr:to>
    <xdr:pic>
      <xdr:nvPicPr>
        <xdr:cNvPr id="79" name="il_fi" descr="http://hst3974a.phys.uu.nl:8083/servlet/supportBinaryFiles?referenceId=7&amp;supportId=80041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705599" y="2194560"/>
          <a:ext cx="2501635" cy="2324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201</xdr:row>
      <xdr:rowOff>38100</xdr:rowOff>
    </xdr:from>
    <xdr:to>
      <xdr:col>5</xdr:col>
      <xdr:colOff>590341</xdr:colOff>
      <xdr:row>216</xdr:row>
      <xdr:rowOff>123825</xdr:rowOff>
    </xdr:to>
    <xdr:pic>
      <xdr:nvPicPr>
        <xdr:cNvPr id="1025" name="il_fi" descr="http://electron9.phys.utk.edu/phys136d/modules/m7/images/Image1234.gif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38528625"/>
          <a:ext cx="3638341" cy="30099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142876</xdr:colOff>
      <xdr:row>209</xdr:row>
      <xdr:rowOff>123825</xdr:rowOff>
    </xdr:from>
    <xdr:to>
      <xdr:col>2</xdr:col>
      <xdr:colOff>457201</xdr:colOff>
      <xdr:row>209</xdr:row>
      <xdr:rowOff>142875</xdr:rowOff>
    </xdr:to>
    <xdr:cxnSp macro="">
      <xdr:nvCxnSpPr>
        <xdr:cNvPr id="83" name="Rechte verbindingslijn 82"/>
        <xdr:cNvCxnSpPr/>
      </xdr:nvCxnSpPr>
      <xdr:spPr>
        <a:xfrm rot="10800000" flipV="1">
          <a:off x="142876" y="40176450"/>
          <a:ext cx="1533525" cy="19050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342901</xdr:colOff>
      <xdr:row>205</xdr:row>
      <xdr:rowOff>76202</xdr:rowOff>
    </xdr:from>
    <xdr:to>
      <xdr:col>1</xdr:col>
      <xdr:colOff>342901</xdr:colOff>
      <xdr:row>213</xdr:row>
      <xdr:rowOff>114300</xdr:rowOff>
    </xdr:to>
    <xdr:cxnSp macro="">
      <xdr:nvCxnSpPr>
        <xdr:cNvPr id="94" name="Rechte verbindingslijn 93"/>
        <xdr:cNvCxnSpPr/>
      </xdr:nvCxnSpPr>
      <xdr:spPr>
        <a:xfrm rot="5400000" flipH="1" flipV="1">
          <a:off x="157164" y="40124064"/>
          <a:ext cx="1590673" cy="0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533402</xdr:colOff>
      <xdr:row>205</xdr:row>
      <xdr:rowOff>123829</xdr:rowOff>
    </xdr:from>
    <xdr:to>
      <xdr:col>3</xdr:col>
      <xdr:colOff>533402</xdr:colOff>
      <xdr:row>213</xdr:row>
      <xdr:rowOff>161927</xdr:rowOff>
    </xdr:to>
    <xdr:cxnSp macro="">
      <xdr:nvCxnSpPr>
        <xdr:cNvPr id="101" name="Rechte verbindingslijn 100"/>
        <xdr:cNvCxnSpPr/>
      </xdr:nvCxnSpPr>
      <xdr:spPr>
        <a:xfrm rot="5400000" flipH="1" flipV="1">
          <a:off x="1566865" y="40171691"/>
          <a:ext cx="1590673" cy="0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533400</xdr:colOff>
      <xdr:row>208</xdr:row>
      <xdr:rowOff>114300</xdr:rowOff>
    </xdr:from>
    <xdr:ext cx="233847" cy="264560"/>
    <xdr:sp macro="" textlink="">
      <xdr:nvSpPr>
        <xdr:cNvPr id="102" name="Tekstvak 101"/>
        <xdr:cNvSpPr txBox="1"/>
      </xdr:nvSpPr>
      <xdr:spPr>
        <a:xfrm>
          <a:off x="1143000" y="39976425"/>
          <a:ext cx="233847" cy="264560"/>
        </a:xfrm>
        <a:prstGeom prst="rect">
          <a:avLst/>
        </a:prstGeom>
        <a:noFill/>
        <a:ln>
          <a:noFill/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r</a:t>
          </a:r>
        </a:p>
      </xdr:txBody>
    </xdr:sp>
    <xdr:clientData/>
  </xdr:oneCellAnchor>
  <xdr:oneCellAnchor>
    <xdr:from>
      <xdr:col>3</xdr:col>
      <xdr:colOff>66675</xdr:colOff>
      <xdr:row>208</xdr:row>
      <xdr:rowOff>95250</xdr:rowOff>
    </xdr:from>
    <xdr:ext cx="233847" cy="264560"/>
    <xdr:sp macro="" textlink="">
      <xdr:nvSpPr>
        <xdr:cNvPr id="104" name="Tekstvak 103"/>
        <xdr:cNvSpPr txBox="1"/>
      </xdr:nvSpPr>
      <xdr:spPr>
        <a:xfrm>
          <a:off x="1895475" y="39957375"/>
          <a:ext cx="23384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accent1"/>
              </a:solidFill>
            </a:rPr>
            <a:t>r</a:t>
          </a:r>
        </a:p>
      </xdr:txBody>
    </xdr:sp>
    <xdr:clientData/>
  </xdr:oneCellAnchor>
  <xdr:twoCellAnchor>
    <xdr:from>
      <xdr:col>2</xdr:col>
      <xdr:colOff>40725</xdr:colOff>
      <xdr:row>207</xdr:row>
      <xdr:rowOff>76200</xdr:rowOff>
    </xdr:from>
    <xdr:to>
      <xdr:col>2</xdr:col>
      <xdr:colOff>314326</xdr:colOff>
      <xdr:row>208</xdr:row>
      <xdr:rowOff>114300</xdr:rowOff>
    </xdr:to>
    <xdr:cxnSp macro="">
      <xdr:nvCxnSpPr>
        <xdr:cNvPr id="106" name="Rechte verbindingslijn met pijl 105"/>
        <xdr:cNvCxnSpPr>
          <a:endCxn id="102" idx="0"/>
        </xdr:cNvCxnSpPr>
      </xdr:nvCxnSpPr>
      <xdr:spPr>
        <a:xfrm rot="10800000" flipV="1">
          <a:off x="1259925" y="39709725"/>
          <a:ext cx="273601" cy="266700"/>
        </a:xfrm>
        <a:prstGeom prst="straightConnector1">
          <a:avLst/>
        </a:prstGeom>
        <a:ln w="1587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207</xdr:row>
      <xdr:rowOff>85725</xdr:rowOff>
    </xdr:from>
    <xdr:to>
      <xdr:col>3</xdr:col>
      <xdr:colOff>228602</xdr:colOff>
      <xdr:row>208</xdr:row>
      <xdr:rowOff>114300</xdr:rowOff>
    </xdr:to>
    <xdr:cxnSp macro="">
      <xdr:nvCxnSpPr>
        <xdr:cNvPr id="107" name="Rechte verbindingslijn met pijl 106"/>
        <xdr:cNvCxnSpPr/>
      </xdr:nvCxnSpPr>
      <xdr:spPr>
        <a:xfrm>
          <a:off x="1828800" y="39719250"/>
          <a:ext cx="228602" cy="219075"/>
        </a:xfrm>
        <a:prstGeom prst="straightConnector1">
          <a:avLst/>
        </a:prstGeom>
        <a:ln w="15875">
          <a:solidFill>
            <a:schemeClr val="accent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161925</xdr:colOff>
      <xdr:row>204</xdr:row>
      <xdr:rowOff>19050</xdr:rowOff>
    </xdr:from>
    <xdr:ext cx="463075" cy="264560"/>
    <xdr:sp macro="" textlink="">
      <xdr:nvSpPr>
        <xdr:cNvPr id="111" name="Tekstvak 110"/>
        <xdr:cNvSpPr txBox="1"/>
      </xdr:nvSpPr>
      <xdr:spPr>
        <a:xfrm>
          <a:off x="771525" y="39081075"/>
          <a:ext cx="4630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q = +</a:t>
          </a:r>
        </a:p>
      </xdr:txBody>
    </xdr:sp>
    <xdr:clientData/>
  </xdr:oneCellAnchor>
  <xdr:oneCellAnchor>
    <xdr:from>
      <xdr:col>3</xdr:col>
      <xdr:colOff>314325</xdr:colOff>
      <xdr:row>203</xdr:row>
      <xdr:rowOff>152400</xdr:rowOff>
    </xdr:from>
    <xdr:ext cx="449354" cy="311496"/>
    <xdr:sp macro="" textlink="">
      <xdr:nvSpPr>
        <xdr:cNvPr id="112" name="Tekstvak 111"/>
        <xdr:cNvSpPr txBox="1"/>
      </xdr:nvSpPr>
      <xdr:spPr>
        <a:xfrm>
          <a:off x="2143125" y="39023925"/>
          <a:ext cx="449354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accent1"/>
              </a:solidFill>
            </a:rPr>
            <a:t>q = </a:t>
          </a:r>
          <a:r>
            <a:rPr lang="nl-NL" sz="1400" b="1">
              <a:solidFill>
                <a:schemeClr val="accent1"/>
              </a:solidFill>
            </a:rPr>
            <a:t>-</a:t>
          </a:r>
        </a:p>
      </xdr:txBody>
    </xdr:sp>
    <xdr:clientData/>
  </xdr:oneCellAnchor>
  <xdr:oneCellAnchor>
    <xdr:from>
      <xdr:col>1</xdr:col>
      <xdr:colOff>371475</xdr:colOff>
      <xdr:row>207</xdr:row>
      <xdr:rowOff>142875</xdr:rowOff>
    </xdr:from>
    <xdr:ext cx="298736" cy="280205"/>
    <xdr:sp macro="" textlink="">
      <xdr:nvSpPr>
        <xdr:cNvPr id="113" name="Tekstvak 112"/>
        <xdr:cNvSpPr txBox="1"/>
      </xdr:nvSpPr>
      <xdr:spPr>
        <a:xfrm>
          <a:off x="981075" y="39776400"/>
          <a:ext cx="29873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>
              <a:solidFill>
                <a:srgbClr val="FF0000"/>
              </a:solidFill>
            </a:rPr>
            <a:t>F</a:t>
          </a:r>
          <a:r>
            <a:rPr lang="nl-NL" sz="1200" b="1" baseline="-25000">
              <a:solidFill>
                <a:srgbClr val="FF0000"/>
              </a:solidFill>
            </a:rPr>
            <a:t>L</a:t>
          </a:r>
        </a:p>
      </xdr:txBody>
    </xdr:sp>
    <xdr:clientData/>
  </xdr:oneCellAnchor>
  <xdr:oneCellAnchor>
    <xdr:from>
      <xdr:col>3</xdr:col>
      <xdr:colOff>180975</xdr:colOff>
      <xdr:row>207</xdr:row>
      <xdr:rowOff>152400</xdr:rowOff>
    </xdr:from>
    <xdr:ext cx="298736" cy="280205"/>
    <xdr:sp macro="" textlink="">
      <xdr:nvSpPr>
        <xdr:cNvPr id="114" name="Tekstvak 113"/>
        <xdr:cNvSpPr txBox="1"/>
      </xdr:nvSpPr>
      <xdr:spPr>
        <a:xfrm>
          <a:off x="2009775" y="39785925"/>
          <a:ext cx="29873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>
              <a:solidFill>
                <a:schemeClr val="accent1"/>
              </a:solidFill>
            </a:rPr>
            <a:t>F</a:t>
          </a:r>
          <a:r>
            <a:rPr lang="nl-NL" sz="1200" b="1" baseline="-25000">
              <a:solidFill>
                <a:schemeClr val="accent1"/>
              </a:solidFill>
            </a:rPr>
            <a:t>L</a:t>
          </a:r>
        </a:p>
      </xdr:txBody>
    </xdr:sp>
    <xdr:clientData/>
  </xdr:oneCellAnchor>
  <xdr:twoCellAnchor editAs="oneCell">
    <xdr:from>
      <xdr:col>1</xdr:col>
      <xdr:colOff>85724</xdr:colOff>
      <xdr:row>227</xdr:row>
      <xdr:rowOff>38099</xdr:rowOff>
    </xdr:from>
    <xdr:to>
      <xdr:col>7</xdr:col>
      <xdr:colOff>570441</xdr:colOff>
      <xdr:row>242</xdr:row>
      <xdr:rowOff>85724</xdr:rowOff>
    </xdr:to>
    <xdr:pic>
      <xdr:nvPicPr>
        <xdr:cNvPr id="3" name="rg_hi" descr="http://t1.gstatic.com/images?q=tbn:ANd9GcRgtNu_WMhgH8BcXSA4u0us2XQo87HXo2I1dwkvbtPoFQiIZ1uYLQ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95324" y="43624499"/>
          <a:ext cx="4142317" cy="29432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342900</xdr:colOff>
      <xdr:row>2</xdr:row>
      <xdr:rowOff>133350</xdr:rowOff>
    </xdr:from>
    <xdr:to>
      <xdr:col>6</xdr:col>
      <xdr:colOff>556098</xdr:colOff>
      <xdr:row>12</xdr:row>
      <xdr:rowOff>0</xdr:rowOff>
    </xdr:to>
    <xdr:pic>
      <xdr:nvPicPr>
        <xdr:cNvPr id="3" name="Picture 5" descr="http://t0.gstatic.com/images?q=tbn:zrs4G02bpt0c5M:http://www.benniewolbers.nl/data/editordata/Image/Draaimolen%25201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81300" y="514350"/>
          <a:ext cx="1432398" cy="17716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342899</xdr:colOff>
      <xdr:row>18</xdr:row>
      <xdr:rowOff>0</xdr:rowOff>
    </xdr:from>
    <xdr:to>
      <xdr:col>3</xdr:col>
      <xdr:colOff>352424</xdr:colOff>
      <xdr:row>27</xdr:row>
      <xdr:rowOff>68826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 rot="10800000">
          <a:off x="342899" y="3238500"/>
          <a:ext cx="1838325" cy="18976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</xdr:row>
      <xdr:rowOff>19050</xdr:rowOff>
    </xdr:from>
    <xdr:to>
      <xdr:col>4</xdr:col>
      <xdr:colOff>44180</xdr:colOff>
      <xdr:row>11</xdr:row>
      <xdr:rowOff>171450</xdr:rowOff>
    </xdr:to>
    <xdr:pic>
      <xdr:nvPicPr>
        <xdr:cNvPr id="2051" name="Picture 3" descr="http://t2.gstatic.com/images?q=tbn:4V4qe4yv2N2eVM:http://www.kermishomepage.nl/archief/reportages2005/2005_bestanden/2005-07-1-12.jpg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400050"/>
          <a:ext cx="2482580" cy="1866900"/>
        </a:xfrm>
        <a:prstGeom prst="rect">
          <a:avLst/>
        </a:prstGeom>
        <a:noFill/>
      </xdr:spPr>
    </xdr:pic>
    <xdr:clientData/>
  </xdr:twoCellAnchor>
  <xdr:oneCellAnchor>
    <xdr:from>
      <xdr:col>1</xdr:col>
      <xdr:colOff>161925</xdr:colOff>
      <xdr:row>24</xdr:row>
      <xdr:rowOff>171450</xdr:rowOff>
    </xdr:from>
    <xdr:ext cx="259623" cy="264560"/>
    <xdr:sp macro="" textlink="">
      <xdr:nvSpPr>
        <xdr:cNvPr id="7" name="Tekstvak 6"/>
        <xdr:cNvSpPr txBox="1"/>
      </xdr:nvSpPr>
      <xdr:spPr>
        <a:xfrm>
          <a:off x="771525" y="4610100"/>
          <a:ext cx="25962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/>
            <a:t>β</a:t>
          </a:r>
          <a:endParaRPr lang="nl-NL" sz="1100" b="1"/>
        </a:p>
      </xdr:txBody>
    </xdr:sp>
    <xdr:clientData/>
  </xdr:oneCellAnchor>
  <xdr:oneCellAnchor>
    <xdr:from>
      <xdr:col>2</xdr:col>
      <xdr:colOff>209550</xdr:colOff>
      <xdr:row>19</xdr:row>
      <xdr:rowOff>200025</xdr:rowOff>
    </xdr:from>
    <xdr:ext cx="259623" cy="264560"/>
    <xdr:sp macro="" textlink="">
      <xdr:nvSpPr>
        <xdr:cNvPr id="9" name="Tekstvak 8"/>
        <xdr:cNvSpPr txBox="1"/>
      </xdr:nvSpPr>
      <xdr:spPr>
        <a:xfrm>
          <a:off x="1428750" y="3819525"/>
          <a:ext cx="25962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/>
            <a:t>β</a:t>
          </a:r>
          <a:endParaRPr lang="nl-NL" sz="1100" b="1"/>
        </a:p>
      </xdr:txBody>
    </xdr:sp>
    <xdr:clientData/>
  </xdr:oneCellAnchor>
  <xdr:oneCellAnchor>
    <xdr:from>
      <xdr:col>1</xdr:col>
      <xdr:colOff>600075</xdr:colOff>
      <xdr:row>23</xdr:row>
      <xdr:rowOff>28575</xdr:rowOff>
    </xdr:from>
    <xdr:ext cx="234808" cy="264560"/>
    <xdr:sp macro="" textlink="">
      <xdr:nvSpPr>
        <xdr:cNvPr id="10" name="Tekstvak 9"/>
        <xdr:cNvSpPr txBox="1"/>
      </xdr:nvSpPr>
      <xdr:spPr>
        <a:xfrm>
          <a:off x="1209675" y="4276725"/>
          <a:ext cx="23480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r</a:t>
          </a:r>
        </a:p>
      </xdr:txBody>
    </xdr:sp>
    <xdr:clientData/>
  </xdr:oneCellAnchor>
  <xdr:oneCellAnchor>
    <xdr:from>
      <xdr:col>1</xdr:col>
      <xdr:colOff>495300</xdr:colOff>
      <xdr:row>20</xdr:row>
      <xdr:rowOff>38100</xdr:rowOff>
    </xdr:from>
    <xdr:ext cx="244298" cy="264560"/>
    <xdr:sp macro="" textlink="">
      <xdr:nvSpPr>
        <xdr:cNvPr id="11" name="Tekstvak 10"/>
        <xdr:cNvSpPr txBox="1"/>
      </xdr:nvSpPr>
      <xdr:spPr>
        <a:xfrm>
          <a:off x="1104900" y="3657600"/>
          <a:ext cx="24429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L</a:t>
          </a:r>
        </a:p>
      </xdr:txBody>
    </xdr:sp>
    <xdr:clientData/>
  </xdr:oneCellAnchor>
  <xdr:twoCellAnchor>
    <xdr:from>
      <xdr:col>2</xdr:col>
      <xdr:colOff>437356</xdr:colOff>
      <xdr:row>22</xdr:row>
      <xdr:rowOff>0</xdr:rowOff>
    </xdr:from>
    <xdr:to>
      <xdr:col>2</xdr:col>
      <xdr:colOff>438150</xdr:colOff>
      <xdr:row>24</xdr:row>
      <xdr:rowOff>67469</xdr:rowOff>
    </xdr:to>
    <xdr:cxnSp macro="">
      <xdr:nvCxnSpPr>
        <xdr:cNvPr id="13" name="Rechte verbindingslijn met pijl 12"/>
        <xdr:cNvCxnSpPr/>
      </xdr:nvCxnSpPr>
      <xdr:spPr>
        <a:xfrm rot="5400000" flipH="1" flipV="1">
          <a:off x="1418431" y="4267200"/>
          <a:ext cx="477044" cy="794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437356</xdr:colOff>
      <xdr:row>22</xdr:row>
      <xdr:rowOff>105569</xdr:rowOff>
    </xdr:from>
    <xdr:to>
      <xdr:col>2</xdr:col>
      <xdr:colOff>438944</xdr:colOff>
      <xdr:row>24</xdr:row>
      <xdr:rowOff>19844</xdr:rowOff>
    </xdr:to>
    <xdr:cxnSp macro="">
      <xdr:nvCxnSpPr>
        <xdr:cNvPr id="15" name="Rechte verbindingslijn met pijl 14"/>
        <xdr:cNvCxnSpPr/>
      </xdr:nvCxnSpPr>
      <xdr:spPr>
        <a:xfrm rot="5400000" flipH="1" flipV="1">
          <a:off x="1495425" y="4514850"/>
          <a:ext cx="323850" cy="1588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409575</xdr:colOff>
      <xdr:row>22</xdr:row>
      <xdr:rowOff>47625</xdr:rowOff>
    </xdr:from>
    <xdr:ext cx="285912" cy="264560"/>
    <xdr:sp macro="" textlink="">
      <xdr:nvSpPr>
        <xdr:cNvPr id="19" name="Tekstvak 18"/>
        <xdr:cNvSpPr txBox="1"/>
      </xdr:nvSpPr>
      <xdr:spPr>
        <a:xfrm>
          <a:off x="1628775" y="4076700"/>
          <a:ext cx="28591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>
              <a:solidFill>
                <a:srgbClr val="0070C0"/>
              </a:solidFill>
              <a:latin typeface="Calibri"/>
            </a:rPr>
            <a:t>ω</a:t>
          </a:r>
          <a:endParaRPr lang="nl-NL" sz="1100" b="1">
            <a:solidFill>
              <a:srgbClr val="0070C0"/>
            </a:solidFill>
          </a:endParaRPr>
        </a:p>
      </xdr:txBody>
    </xdr:sp>
    <xdr:clientData/>
  </xdr:oneCellAnchor>
  <xdr:twoCellAnchor editAs="oneCell">
    <xdr:from>
      <xdr:col>0</xdr:col>
      <xdr:colOff>92234</xdr:colOff>
      <xdr:row>36</xdr:row>
      <xdr:rowOff>152400</xdr:rowOff>
    </xdr:from>
    <xdr:to>
      <xdr:col>4</xdr:col>
      <xdr:colOff>434340</xdr:colOff>
      <xdr:row>50</xdr:row>
      <xdr:rowOff>175260</xdr:rowOff>
    </xdr:to>
    <xdr:pic>
      <xdr:nvPicPr>
        <xdr:cNvPr id="12" name="il_fi" descr="http://hst3974a.phys.uu.nl:8083/servlet/supportBinaryFiles?referenceId=7&amp;supportId=8004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2234" y="6880860"/>
          <a:ext cx="2780506" cy="258318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304799</xdr:colOff>
      <xdr:row>17</xdr:row>
      <xdr:rowOff>190499</xdr:rowOff>
    </xdr:from>
    <xdr:to>
      <xdr:col>8</xdr:col>
      <xdr:colOff>542244</xdr:colOff>
      <xdr:row>29</xdr:row>
      <xdr:rowOff>85724</xdr:rowOff>
    </xdr:to>
    <xdr:pic>
      <xdr:nvPicPr>
        <xdr:cNvPr id="15" name="Picture 25" descr="Roller coaster vertical loop.ogg">
          <a:hlinkClick xmlns:r="http://schemas.openxmlformats.org/officeDocument/2006/relationships" r:id="rId1" tooltip="Roller coaster vertical loop.ogg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3999" y="3438524"/>
          <a:ext cx="3895045" cy="21812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152399</xdr:colOff>
      <xdr:row>31</xdr:row>
      <xdr:rowOff>190499</xdr:rowOff>
    </xdr:from>
    <xdr:to>
      <xdr:col>6</xdr:col>
      <xdr:colOff>476250</xdr:colOff>
      <xdr:row>43</xdr:row>
      <xdr:rowOff>91203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29199" y="3438524"/>
          <a:ext cx="3981451" cy="21867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200025</xdr:colOff>
      <xdr:row>82</xdr:row>
      <xdr:rowOff>133350</xdr:rowOff>
    </xdr:from>
    <xdr:to>
      <xdr:col>5</xdr:col>
      <xdr:colOff>542925</xdr:colOff>
      <xdr:row>82</xdr:row>
      <xdr:rowOff>134938</xdr:rowOff>
    </xdr:to>
    <xdr:cxnSp macro="">
      <xdr:nvCxnSpPr>
        <xdr:cNvPr id="3" name="Rechte verbindingslijn met pijl 2"/>
        <xdr:cNvCxnSpPr/>
      </xdr:nvCxnSpPr>
      <xdr:spPr>
        <a:xfrm>
          <a:off x="3248025" y="7486650"/>
          <a:ext cx="342900" cy="1588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38100</xdr:colOff>
      <xdr:row>18</xdr:row>
      <xdr:rowOff>0</xdr:rowOff>
    </xdr:from>
    <xdr:to>
      <xdr:col>3</xdr:col>
      <xdr:colOff>114300</xdr:colOff>
      <xdr:row>29</xdr:row>
      <xdr:rowOff>85725</xdr:rowOff>
    </xdr:to>
    <xdr:pic>
      <xdr:nvPicPr>
        <xdr:cNvPr id="1025" name="Picture 1" descr="http://upload.wikimedia.org/wikipedia/commons/thumb/e/e9/Giant_Skywheel_at_Adventureland%2C_Iowa.jpg/200px-Giant_Skywheel_at_Adventureland%2C_Iowa.jpg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100" y="762000"/>
          <a:ext cx="1905000" cy="218122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54</xdr:row>
      <xdr:rowOff>0</xdr:rowOff>
    </xdr:from>
    <xdr:to>
      <xdr:col>12</xdr:col>
      <xdr:colOff>142875</xdr:colOff>
      <xdr:row>54</xdr:row>
      <xdr:rowOff>104775</xdr:rowOff>
    </xdr:to>
    <xdr:pic>
      <xdr:nvPicPr>
        <xdr:cNvPr id="1026" name="Picture 2" descr="http://nl.wikipedia.org/skins-1.5/common/images/magnify-clip.png">
          <a:hlinkClick xmlns:r="http://schemas.openxmlformats.org/officeDocument/2006/relationships" r:id="rId4" tooltip="Vergrote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15200" y="2095500"/>
          <a:ext cx="142875" cy="1047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600075</xdr:colOff>
      <xdr:row>42</xdr:row>
      <xdr:rowOff>161925</xdr:rowOff>
    </xdr:from>
    <xdr:to>
      <xdr:col>4</xdr:col>
      <xdr:colOff>581025</xdr:colOff>
      <xdr:row>43</xdr:row>
      <xdr:rowOff>161925</xdr:rowOff>
    </xdr:to>
    <xdr:sp macro="" textlink="">
      <xdr:nvSpPr>
        <xdr:cNvPr id="8" name="Rechthoek 7"/>
        <xdr:cNvSpPr/>
      </xdr:nvSpPr>
      <xdr:spPr>
        <a:xfrm>
          <a:off x="1209675" y="8172450"/>
          <a:ext cx="1809750" cy="1905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0</xdr:col>
      <xdr:colOff>9525</xdr:colOff>
      <xdr:row>4</xdr:row>
      <xdr:rowOff>9525</xdr:rowOff>
    </xdr:from>
    <xdr:to>
      <xdr:col>4</xdr:col>
      <xdr:colOff>279869</xdr:colOff>
      <xdr:row>15</xdr:row>
      <xdr:rowOff>38100</xdr:rowOff>
    </xdr:to>
    <xdr:pic>
      <xdr:nvPicPr>
        <xdr:cNvPr id="4098" name="Picture 2" descr="http://t1.gstatic.com/images?q=tbn:HjyFtzwlNjWQmM:http://richard-seaman.com/Travel/UK/London/Highlights/LondonEyeFromNorthBank.jpg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" y="771525"/>
          <a:ext cx="2708744" cy="21336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304799</xdr:colOff>
      <xdr:row>4</xdr:row>
      <xdr:rowOff>9525</xdr:rowOff>
    </xdr:from>
    <xdr:to>
      <xdr:col>9</xdr:col>
      <xdr:colOff>254122</xdr:colOff>
      <xdr:row>15</xdr:row>
      <xdr:rowOff>19050</xdr:rowOff>
    </xdr:to>
    <xdr:pic>
      <xdr:nvPicPr>
        <xdr:cNvPr id="4100" name="Picture 4" descr="http://t3.gstatic.com/images?q=tbn:a1_LmJ0MkRut0M:http://tiggerwood.com/wp-content/uploads/2009/05/bigstockphoto_the_millennium_wheel_in_london_1987879.jpg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43199" y="771525"/>
          <a:ext cx="2997323" cy="211455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38100</xdr:colOff>
      <xdr:row>4</xdr:row>
      <xdr:rowOff>9525</xdr:rowOff>
    </xdr:from>
    <xdr:to>
      <xdr:col>13</xdr:col>
      <xdr:colOff>400050</xdr:colOff>
      <xdr:row>15</xdr:row>
      <xdr:rowOff>9872</xdr:rowOff>
    </xdr:to>
    <xdr:pic>
      <xdr:nvPicPr>
        <xdr:cNvPr id="4101" name="Picture 5" descr="http://t3.gstatic.com/images?q=tbn:ox7nVBxcJoF_lM:http://www.earthinpictures.com/world/great_britain/london/london_eye,_one_of_the_capsules.jpg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524500" y="771525"/>
          <a:ext cx="2800350" cy="210537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609599</xdr:colOff>
      <xdr:row>17</xdr:row>
      <xdr:rowOff>151006</xdr:rowOff>
    </xdr:from>
    <xdr:to>
      <xdr:col>12</xdr:col>
      <xdr:colOff>457200</xdr:colOff>
      <xdr:row>29</xdr:row>
      <xdr:rowOff>95250</xdr:rowOff>
    </xdr:to>
    <xdr:pic>
      <xdr:nvPicPr>
        <xdr:cNvPr id="16" name="Picture 4" descr="http://t1.gstatic.com/images?q=tbn:XfRdUMkdukBy-M:http://static.howstuffworks.com/gif/roller-coaster-force.gif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486399" y="3399031"/>
          <a:ext cx="2286001" cy="2230244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63</xdr:row>
      <xdr:rowOff>38099</xdr:rowOff>
    </xdr:from>
    <xdr:to>
      <xdr:col>4</xdr:col>
      <xdr:colOff>29766</xdr:colOff>
      <xdr:row>67</xdr:row>
      <xdr:rowOff>104774</xdr:rowOff>
    </xdr:to>
    <xdr:pic>
      <xdr:nvPicPr>
        <xdr:cNvPr id="3" name="Picture 1" descr="Afbeelding:Perkenwet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650" y="4876799"/>
          <a:ext cx="1839516" cy="981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142875</xdr:colOff>
      <xdr:row>94</xdr:row>
      <xdr:rowOff>104775</xdr:rowOff>
    </xdr:to>
    <xdr:pic>
      <xdr:nvPicPr>
        <xdr:cNvPr id="5122" name="Picture 2" descr="http://nl.wikipedia.org/skins-1.5/common/images/magnify-clip.png">
          <a:hlinkClick xmlns:r="http://schemas.openxmlformats.org/officeDocument/2006/relationships" r:id="rId3" tooltip="Vergrote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9105900"/>
          <a:ext cx="142875" cy="104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142875</xdr:colOff>
      <xdr:row>94</xdr:row>
      <xdr:rowOff>104775</xdr:rowOff>
    </xdr:to>
    <xdr:pic>
      <xdr:nvPicPr>
        <xdr:cNvPr id="5124" name="Picture 4" descr="http://nl.wikipedia.org/skins-1.5/common/images/magnify-clip.png">
          <a:hlinkClick xmlns:r="http://schemas.openxmlformats.org/officeDocument/2006/relationships" r:id="rId5" tooltip="Vergrote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2153900"/>
          <a:ext cx="142875" cy="104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400050</xdr:colOff>
      <xdr:row>51</xdr:row>
      <xdr:rowOff>0</xdr:rowOff>
    </xdr:from>
    <xdr:to>
      <xdr:col>7</xdr:col>
      <xdr:colOff>342900</xdr:colOff>
      <xdr:row>59</xdr:row>
      <xdr:rowOff>51097</xdr:rowOff>
    </xdr:to>
    <xdr:pic>
      <xdr:nvPicPr>
        <xdr:cNvPr id="5125" name="Picture 5" descr="Constructie ellips tuinmanier.gif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0050" y="952500"/>
          <a:ext cx="4210050" cy="1613197"/>
        </a:xfrm>
        <a:prstGeom prst="rect">
          <a:avLst/>
        </a:prstGeom>
        <a:noFill/>
      </xdr:spPr>
    </xdr:pic>
    <xdr:clientData/>
  </xdr:twoCellAnchor>
  <xdr:twoCellAnchor>
    <xdr:from>
      <xdr:col>5</xdr:col>
      <xdr:colOff>9525</xdr:colOff>
      <xdr:row>52</xdr:row>
      <xdr:rowOff>123825</xdr:rowOff>
    </xdr:from>
    <xdr:to>
      <xdr:col>6</xdr:col>
      <xdr:colOff>409575</xdr:colOff>
      <xdr:row>55</xdr:row>
      <xdr:rowOff>142875</xdr:rowOff>
    </xdr:to>
    <xdr:cxnSp macro="">
      <xdr:nvCxnSpPr>
        <xdr:cNvPr id="15" name="Rechte verbindingslijn 14"/>
        <xdr:cNvCxnSpPr/>
      </xdr:nvCxnSpPr>
      <xdr:spPr>
        <a:xfrm>
          <a:off x="3057525" y="1266825"/>
          <a:ext cx="1009650" cy="590550"/>
        </a:xfrm>
        <a:prstGeom prst="line">
          <a:avLst/>
        </a:prstGeom>
        <a:ln w="19050"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333375</xdr:colOff>
      <xdr:row>52</xdr:row>
      <xdr:rowOff>123825</xdr:rowOff>
    </xdr:from>
    <xdr:to>
      <xdr:col>5</xdr:col>
      <xdr:colOff>9525</xdr:colOff>
      <xdr:row>55</xdr:row>
      <xdr:rowOff>142875</xdr:rowOff>
    </xdr:to>
    <xdr:cxnSp macro="">
      <xdr:nvCxnSpPr>
        <xdr:cNvPr id="17" name="Rechte verbindingslijn 16"/>
        <xdr:cNvCxnSpPr/>
      </xdr:nvCxnSpPr>
      <xdr:spPr>
        <a:xfrm flipV="1">
          <a:off x="942975" y="1266825"/>
          <a:ext cx="2114550" cy="590550"/>
        </a:xfrm>
        <a:prstGeom prst="line">
          <a:avLst/>
        </a:prstGeom>
        <a:ln w="19050"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200025</xdr:colOff>
      <xdr:row>55</xdr:row>
      <xdr:rowOff>114300</xdr:rowOff>
    </xdr:from>
    <xdr:to>
      <xdr:col>1</xdr:col>
      <xdr:colOff>600075</xdr:colOff>
      <xdr:row>57</xdr:row>
      <xdr:rowOff>19050</xdr:rowOff>
    </xdr:to>
    <xdr:sp macro="" textlink="">
      <xdr:nvSpPr>
        <xdr:cNvPr id="19" name="Tekstvak 18"/>
        <xdr:cNvSpPr txBox="1"/>
      </xdr:nvSpPr>
      <xdr:spPr>
        <a:xfrm>
          <a:off x="809625" y="1828800"/>
          <a:ext cx="4000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100" b="1"/>
            <a:t>f1</a:t>
          </a:r>
        </a:p>
      </xdr:txBody>
    </xdr:sp>
    <xdr:clientData/>
  </xdr:twoCellAnchor>
  <xdr:twoCellAnchor>
    <xdr:from>
      <xdr:col>6</xdr:col>
      <xdr:colOff>209550</xdr:colOff>
      <xdr:row>55</xdr:row>
      <xdr:rowOff>114300</xdr:rowOff>
    </xdr:from>
    <xdr:to>
      <xdr:col>7</xdr:col>
      <xdr:colOff>0</xdr:colOff>
      <xdr:row>57</xdr:row>
      <xdr:rowOff>19050</xdr:rowOff>
    </xdr:to>
    <xdr:sp macro="" textlink="">
      <xdr:nvSpPr>
        <xdr:cNvPr id="20" name="Tekstvak 19"/>
        <xdr:cNvSpPr txBox="1"/>
      </xdr:nvSpPr>
      <xdr:spPr>
        <a:xfrm>
          <a:off x="3867150" y="1828800"/>
          <a:ext cx="4000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100" b="1"/>
            <a:t>f2</a:t>
          </a:r>
        </a:p>
      </xdr:txBody>
    </xdr:sp>
    <xdr:clientData/>
  </xdr:twoCellAnchor>
  <xdr:twoCellAnchor>
    <xdr:from>
      <xdr:col>4</xdr:col>
      <xdr:colOff>38099</xdr:colOff>
      <xdr:row>56</xdr:row>
      <xdr:rowOff>161925</xdr:rowOff>
    </xdr:from>
    <xdr:to>
      <xdr:col>4</xdr:col>
      <xdr:colOff>314324</xdr:colOff>
      <xdr:row>58</xdr:row>
      <xdr:rowOff>28575</xdr:rowOff>
    </xdr:to>
    <xdr:sp macro="" textlink="">
      <xdr:nvSpPr>
        <xdr:cNvPr id="21" name="Tekstvak 20"/>
        <xdr:cNvSpPr txBox="1"/>
      </xdr:nvSpPr>
      <xdr:spPr>
        <a:xfrm>
          <a:off x="2476499" y="2066925"/>
          <a:ext cx="276225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100" b="1"/>
            <a:t>b</a:t>
          </a:r>
        </a:p>
      </xdr:txBody>
    </xdr:sp>
    <xdr:clientData/>
  </xdr:twoCellAnchor>
  <xdr:twoCellAnchor>
    <xdr:from>
      <xdr:col>5</xdr:col>
      <xdr:colOff>38100</xdr:colOff>
      <xdr:row>54</xdr:row>
      <xdr:rowOff>85725</xdr:rowOff>
    </xdr:from>
    <xdr:to>
      <xdr:col>5</xdr:col>
      <xdr:colOff>438150</xdr:colOff>
      <xdr:row>55</xdr:row>
      <xdr:rowOff>114300</xdr:rowOff>
    </xdr:to>
    <xdr:sp macro="" textlink="">
      <xdr:nvSpPr>
        <xdr:cNvPr id="22" name="Tekstvak 21"/>
        <xdr:cNvSpPr txBox="1"/>
      </xdr:nvSpPr>
      <xdr:spPr>
        <a:xfrm>
          <a:off x="3086100" y="1609725"/>
          <a:ext cx="400050" cy="2190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100" b="1"/>
            <a:t>a</a:t>
          </a:r>
        </a:p>
      </xdr:txBody>
    </xdr:sp>
    <xdr:clientData/>
  </xdr:twoCellAnchor>
  <xdr:twoCellAnchor editAs="oneCell">
    <xdr:from>
      <xdr:col>0</xdr:col>
      <xdr:colOff>276225</xdr:colOff>
      <xdr:row>91</xdr:row>
      <xdr:rowOff>57150</xdr:rowOff>
    </xdr:from>
    <xdr:to>
      <xdr:col>2</xdr:col>
      <xdr:colOff>85725</xdr:colOff>
      <xdr:row>93</xdr:row>
      <xdr:rowOff>123825</xdr:rowOff>
    </xdr:to>
    <xdr:pic>
      <xdr:nvPicPr>
        <xdr:cNvPr id="24" name="Picture 7" descr="http://wapedia.mobi/math/XGZyYWN7VF4yfXtyXjN9ID0gXGZyYWN7NCBccGleMn17RyBcY2RvdCBNfQ==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6225" y="8286750"/>
          <a:ext cx="1028700" cy="447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209550</xdr:colOff>
      <xdr:row>85</xdr:row>
      <xdr:rowOff>95250</xdr:rowOff>
    </xdr:from>
    <xdr:to>
      <xdr:col>2</xdr:col>
      <xdr:colOff>561975</xdr:colOff>
      <xdr:row>87</xdr:row>
      <xdr:rowOff>161925</xdr:rowOff>
    </xdr:to>
    <xdr:pic>
      <xdr:nvPicPr>
        <xdr:cNvPr id="25" name="Picture 8" descr="http://wapedia.mobi/math/XGZyYWN7bSBcY2RvdCB2XjJ9e3J9ID0gXGZyYWN7RyBcY2RvdCBtIFxjZG90IE19e3JeMn0=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9550" y="9277350"/>
          <a:ext cx="1571625" cy="4476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247650</xdr:colOff>
      <xdr:row>88</xdr:row>
      <xdr:rowOff>57150</xdr:rowOff>
    </xdr:from>
    <xdr:to>
      <xdr:col>2</xdr:col>
      <xdr:colOff>581025</xdr:colOff>
      <xdr:row>90</xdr:row>
      <xdr:rowOff>85725</xdr:rowOff>
    </xdr:to>
    <xdr:pic>
      <xdr:nvPicPr>
        <xdr:cNvPr id="29" name="Picture 12" descr="http://wapedia.mobi/math/KFxmcmFjezIgXHBpIHJ9e1R9KV4yXGNkb3QgciA9IEcgXGNkb3QgTQ==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47650" y="9810750"/>
          <a:ext cx="1552575" cy="409575"/>
        </a:xfrm>
        <a:prstGeom prst="rect">
          <a:avLst/>
        </a:prstGeom>
        <a:noFill/>
      </xdr:spPr>
    </xdr:pic>
    <xdr:clientData/>
  </xdr:twoCellAnchor>
  <xdr:oneCellAnchor>
    <xdr:from>
      <xdr:col>5</xdr:col>
      <xdr:colOff>533400</xdr:colOff>
      <xdr:row>1</xdr:row>
      <xdr:rowOff>57150</xdr:rowOff>
    </xdr:from>
    <xdr:ext cx="575670" cy="436786"/>
    <xdr:sp macro="" textlink="">
      <xdr:nvSpPr>
        <xdr:cNvPr id="23" name="Tekstvak 22"/>
        <xdr:cNvSpPr txBox="1"/>
      </xdr:nvSpPr>
      <xdr:spPr>
        <a:xfrm>
          <a:off x="3657600" y="9772650"/>
          <a:ext cx="57567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m</a:t>
          </a:r>
          <a:r>
            <a:rPr lang="nl-NL" sz="1100" b="1" baseline="-25000"/>
            <a:t>1</a:t>
          </a:r>
          <a:r>
            <a:rPr lang="nl-NL" sz="1100" b="1"/>
            <a:t>*m</a:t>
          </a:r>
          <a:r>
            <a:rPr lang="nl-NL" sz="1100" b="1" baseline="-25000"/>
            <a:t>2</a:t>
          </a:r>
        </a:p>
        <a:p>
          <a:r>
            <a:rPr lang="nl-NL" sz="1100" b="1"/>
            <a:t>      r</a:t>
          </a:r>
          <a:r>
            <a:rPr lang="nl-NL" sz="1100" b="1" baseline="30000"/>
            <a:t>2</a:t>
          </a:r>
        </a:p>
      </xdr:txBody>
    </xdr:sp>
    <xdr:clientData/>
  </xdr:oneCellAnchor>
  <xdr:twoCellAnchor>
    <xdr:from>
      <xdr:col>5</xdr:col>
      <xdr:colOff>600075</xdr:colOff>
      <xdr:row>2</xdr:row>
      <xdr:rowOff>104775</xdr:rowOff>
    </xdr:from>
    <xdr:to>
      <xdr:col>6</xdr:col>
      <xdr:colOff>333375</xdr:colOff>
      <xdr:row>2</xdr:row>
      <xdr:rowOff>104775</xdr:rowOff>
    </xdr:to>
    <xdr:cxnSp macro="">
      <xdr:nvCxnSpPr>
        <xdr:cNvPr id="26" name="Rechte verbindingslijn 25"/>
        <xdr:cNvCxnSpPr/>
      </xdr:nvCxnSpPr>
      <xdr:spPr>
        <a:xfrm rot="10800000">
          <a:off x="3724275" y="10010775"/>
          <a:ext cx="43815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247650</xdr:colOff>
      <xdr:row>100</xdr:row>
      <xdr:rowOff>152400</xdr:rowOff>
    </xdr:from>
    <xdr:to>
      <xdr:col>4</xdr:col>
      <xdr:colOff>504825</xdr:colOff>
      <xdr:row>110</xdr:row>
      <xdr:rowOff>28575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 rot="10800000">
          <a:off x="247650" y="13277850"/>
          <a:ext cx="2695575" cy="1781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438149</xdr:colOff>
      <xdr:row>74</xdr:row>
      <xdr:rowOff>0</xdr:rowOff>
    </xdr:from>
    <xdr:to>
      <xdr:col>3</xdr:col>
      <xdr:colOff>520866</xdr:colOff>
      <xdr:row>83</xdr:row>
      <xdr:rowOff>57150</xdr:rowOff>
    </xdr:to>
    <xdr:pic>
      <xdr:nvPicPr>
        <xdr:cNvPr id="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10800000">
          <a:off x="438149" y="10458450"/>
          <a:ext cx="1911517" cy="1771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190500</xdr:colOff>
      <xdr:row>22</xdr:row>
      <xdr:rowOff>53340</xdr:rowOff>
    </xdr:from>
    <xdr:to>
      <xdr:col>3</xdr:col>
      <xdr:colOff>556260</xdr:colOff>
      <xdr:row>34</xdr:row>
      <xdr:rowOff>27893</xdr:rowOff>
    </xdr:to>
    <xdr:pic>
      <xdr:nvPicPr>
        <xdr:cNvPr id="28" name="rg_hi" descr="http://t3.gstatic.com/images?q=tbn:ANd9GcT3QuezCK1GEEwW7FBkange7kVL--l5USo1bXWzUzEmfYWVUaIXOw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0" y="4084320"/>
          <a:ext cx="2194560" cy="218435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7620</xdr:colOff>
      <xdr:row>22</xdr:row>
      <xdr:rowOff>7620</xdr:rowOff>
    </xdr:from>
    <xdr:to>
      <xdr:col>12</xdr:col>
      <xdr:colOff>2590</xdr:colOff>
      <xdr:row>35</xdr:row>
      <xdr:rowOff>15240</xdr:rowOff>
    </xdr:to>
    <xdr:pic>
      <xdr:nvPicPr>
        <xdr:cNvPr id="32" name="Afbeelding 31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45209" t="45838"/>
        <a:stretch>
          <a:fillRect/>
        </a:stretch>
      </xdr:blipFill>
      <xdr:spPr>
        <a:xfrm>
          <a:off x="4884420" y="4038600"/>
          <a:ext cx="2433370" cy="2400300"/>
        </a:xfrm>
        <a:prstGeom prst="rect">
          <a:avLst/>
        </a:prstGeom>
      </xdr:spPr>
    </xdr:pic>
    <xdr:clientData/>
  </xdr:twoCellAnchor>
  <xdr:twoCellAnchor editAs="oneCell">
    <xdr:from>
      <xdr:col>4</xdr:col>
      <xdr:colOff>15239</xdr:colOff>
      <xdr:row>21</xdr:row>
      <xdr:rowOff>190500</xdr:rowOff>
    </xdr:from>
    <xdr:to>
      <xdr:col>8</xdr:col>
      <xdr:colOff>75612</xdr:colOff>
      <xdr:row>35</xdr:row>
      <xdr:rowOff>0</xdr:rowOff>
    </xdr:to>
    <xdr:pic>
      <xdr:nvPicPr>
        <xdr:cNvPr id="33" name="Afbeelding 32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r="46015" b="48032"/>
        <a:stretch>
          <a:fillRect/>
        </a:stretch>
      </xdr:blipFill>
      <xdr:spPr>
        <a:xfrm>
          <a:off x="2453639" y="4023360"/>
          <a:ext cx="2498773" cy="2400300"/>
        </a:xfrm>
        <a:prstGeom prst="rect">
          <a:avLst/>
        </a:prstGeom>
      </xdr:spPr>
    </xdr:pic>
    <xdr:clientData/>
  </xdr:twoCellAnchor>
  <xdr:twoCellAnchor>
    <xdr:from>
      <xdr:col>6</xdr:col>
      <xdr:colOff>30186</xdr:colOff>
      <xdr:row>21</xdr:row>
      <xdr:rowOff>182880</xdr:rowOff>
    </xdr:from>
    <xdr:to>
      <xdr:col>6</xdr:col>
      <xdr:colOff>30186</xdr:colOff>
      <xdr:row>34</xdr:row>
      <xdr:rowOff>175260</xdr:rowOff>
    </xdr:to>
    <xdr:cxnSp macro="">
      <xdr:nvCxnSpPr>
        <xdr:cNvPr id="35" name="Rechte verbindingslijn 34"/>
        <xdr:cNvCxnSpPr/>
      </xdr:nvCxnSpPr>
      <xdr:spPr>
        <a:xfrm rot="16200000" flipH="1">
          <a:off x="2487636" y="5215890"/>
          <a:ext cx="2400300" cy="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586740</xdr:colOff>
      <xdr:row>28</xdr:row>
      <xdr:rowOff>83820</xdr:rowOff>
    </xdr:from>
    <xdr:to>
      <xdr:col>12</xdr:col>
      <xdr:colOff>2590</xdr:colOff>
      <xdr:row>28</xdr:row>
      <xdr:rowOff>95250</xdr:rowOff>
    </xdr:to>
    <xdr:cxnSp macro="">
      <xdr:nvCxnSpPr>
        <xdr:cNvPr id="36" name="Rechte verbindingslijn 35"/>
        <xdr:cNvCxnSpPr>
          <a:endCxn id="32" idx="3"/>
        </xdr:cNvCxnSpPr>
      </xdr:nvCxnSpPr>
      <xdr:spPr>
        <a:xfrm>
          <a:off x="4853940" y="5227320"/>
          <a:ext cx="2463850" cy="1143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48</xdr:row>
      <xdr:rowOff>28575</xdr:rowOff>
    </xdr:from>
    <xdr:to>
      <xdr:col>7</xdr:col>
      <xdr:colOff>114300</xdr:colOff>
      <xdr:row>69</xdr:row>
      <xdr:rowOff>66675</xdr:rowOff>
    </xdr:to>
    <xdr:graphicFrame macro="">
      <xdr:nvGraphicFramePr>
        <xdr:cNvPr id="99" name="Grafiek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590550</xdr:colOff>
      <xdr:row>20</xdr:row>
      <xdr:rowOff>104775</xdr:rowOff>
    </xdr:from>
    <xdr:to>
      <xdr:col>4</xdr:col>
      <xdr:colOff>381000</xdr:colOff>
      <xdr:row>39</xdr:row>
      <xdr:rowOff>180975</xdr:rowOff>
    </xdr:to>
    <xdr:cxnSp macro="">
      <xdr:nvCxnSpPr>
        <xdr:cNvPr id="63" name="Rechte verbindingslijn met pijl 62"/>
        <xdr:cNvCxnSpPr/>
      </xdr:nvCxnSpPr>
      <xdr:spPr>
        <a:xfrm rot="5400000" flipH="1" flipV="1">
          <a:off x="466725" y="7162800"/>
          <a:ext cx="3695700" cy="1009650"/>
        </a:xfrm>
        <a:prstGeom prst="straightConnector1">
          <a:avLst/>
        </a:prstGeom>
        <a:ln w="22225">
          <a:solidFill>
            <a:srgbClr val="F313B3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217</xdr:row>
      <xdr:rowOff>171450</xdr:rowOff>
    </xdr:from>
    <xdr:to>
      <xdr:col>5</xdr:col>
      <xdr:colOff>95250</xdr:colOff>
      <xdr:row>235</xdr:row>
      <xdr:rowOff>120650</xdr:rowOff>
    </xdr:to>
    <xdr:pic>
      <xdr:nvPicPr>
        <xdr:cNvPr id="2" name="Picture 1" descr="http://upload.wikimedia.org/wikipedia/commons/thumb/b/b3/Hurricane_Elena.jpg/300px-Hurricane_Elena.jp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4737675"/>
          <a:ext cx="3333750" cy="3378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0</xdr:col>
      <xdr:colOff>142875</xdr:colOff>
      <xdr:row>225</xdr:row>
      <xdr:rowOff>104775</xdr:rowOff>
    </xdr:to>
    <xdr:pic>
      <xdr:nvPicPr>
        <xdr:cNvPr id="3" name="Picture 2" descr="http://nl.wikipedia.org/skins-1.5/common/images/magnify-clip.png">
          <a:hlinkClick xmlns:r="http://schemas.openxmlformats.org/officeDocument/2006/relationships" r:id="rId2" tooltip="Vergrote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9935825"/>
          <a:ext cx="142875" cy="104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104</xdr:row>
      <xdr:rowOff>0</xdr:rowOff>
    </xdr:from>
    <xdr:to>
      <xdr:col>2</xdr:col>
      <xdr:colOff>450704</xdr:colOff>
      <xdr:row>116</xdr:row>
      <xdr:rowOff>9525</xdr:rowOff>
    </xdr:to>
    <xdr:pic>
      <xdr:nvPicPr>
        <xdr:cNvPr id="1029" name="Picture 5" descr="http://upload.wikimedia.org/wikipedia/commons/b/b6/Corioliskraftanimation.gif">
          <a:hlinkClick xmlns:r="http://schemas.openxmlformats.org/officeDocument/2006/relationships" r:id="rId5"/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625" y="20231100"/>
          <a:ext cx="1622279" cy="2295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285750</xdr:colOff>
      <xdr:row>180</xdr:row>
      <xdr:rowOff>0</xdr:rowOff>
    </xdr:from>
    <xdr:to>
      <xdr:col>4</xdr:col>
      <xdr:colOff>95250</xdr:colOff>
      <xdr:row>192</xdr:row>
      <xdr:rowOff>152400</xdr:rowOff>
    </xdr:to>
    <xdr:pic>
      <xdr:nvPicPr>
        <xdr:cNvPr id="1033" name="Picture 9" descr="http://upload.wikimedia.org/wikipedia/commons/f/f4/Coriolis_effect10.png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5750" y="12382500"/>
          <a:ext cx="2438400" cy="2438400"/>
        </a:xfrm>
        <a:prstGeom prst="rect">
          <a:avLst/>
        </a:prstGeom>
        <a:noFill/>
      </xdr:spPr>
    </xdr:pic>
    <xdr:clientData/>
  </xdr:twoCellAnchor>
  <xdr:twoCellAnchor>
    <xdr:from>
      <xdr:col>5</xdr:col>
      <xdr:colOff>76200</xdr:colOff>
      <xdr:row>186</xdr:row>
      <xdr:rowOff>104775</xdr:rowOff>
    </xdr:from>
    <xdr:to>
      <xdr:col>5</xdr:col>
      <xdr:colOff>476250</xdr:colOff>
      <xdr:row>186</xdr:row>
      <xdr:rowOff>104775</xdr:rowOff>
    </xdr:to>
    <xdr:cxnSp macro="">
      <xdr:nvCxnSpPr>
        <xdr:cNvPr id="14" name="Rechte verbindingslijn 13"/>
        <xdr:cNvCxnSpPr/>
      </xdr:nvCxnSpPr>
      <xdr:spPr>
        <a:xfrm>
          <a:off x="3124200" y="14011275"/>
          <a:ext cx="400050" cy="0"/>
        </a:xfrm>
        <a:prstGeom prst="line">
          <a:avLst/>
        </a:prstGeom>
        <a:ln w="22225">
          <a:solidFill>
            <a:srgbClr val="2C13E7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76200</xdr:colOff>
      <xdr:row>187</xdr:row>
      <xdr:rowOff>114300</xdr:rowOff>
    </xdr:from>
    <xdr:to>
      <xdr:col>5</xdr:col>
      <xdr:colOff>476250</xdr:colOff>
      <xdr:row>187</xdr:row>
      <xdr:rowOff>114300</xdr:rowOff>
    </xdr:to>
    <xdr:cxnSp macro="">
      <xdr:nvCxnSpPr>
        <xdr:cNvPr id="15" name="Rechte verbindingslijn 14"/>
        <xdr:cNvCxnSpPr/>
      </xdr:nvCxnSpPr>
      <xdr:spPr>
        <a:xfrm>
          <a:off x="3124200" y="14211300"/>
          <a:ext cx="400050" cy="0"/>
        </a:xfrm>
        <a:prstGeom prst="line">
          <a:avLst/>
        </a:prstGeom>
        <a:ln w="222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76200</xdr:colOff>
      <xdr:row>185</xdr:row>
      <xdr:rowOff>104775</xdr:rowOff>
    </xdr:from>
    <xdr:to>
      <xdr:col>5</xdr:col>
      <xdr:colOff>476250</xdr:colOff>
      <xdr:row>185</xdr:row>
      <xdr:rowOff>104775</xdr:rowOff>
    </xdr:to>
    <xdr:cxnSp macro="">
      <xdr:nvCxnSpPr>
        <xdr:cNvPr id="16" name="Rechte verbindingslijn 15"/>
        <xdr:cNvCxnSpPr/>
      </xdr:nvCxnSpPr>
      <xdr:spPr>
        <a:xfrm>
          <a:off x="2514600" y="13439775"/>
          <a:ext cx="400050" cy="0"/>
        </a:xfrm>
        <a:prstGeom prst="line">
          <a:avLst/>
        </a:prstGeom>
        <a:ln w="22225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200025</xdr:colOff>
      <xdr:row>35</xdr:row>
      <xdr:rowOff>9525</xdr:rowOff>
    </xdr:from>
    <xdr:to>
      <xdr:col>4</xdr:col>
      <xdr:colOff>409575</xdr:colOff>
      <xdr:row>44</xdr:row>
      <xdr:rowOff>180975</xdr:rowOff>
    </xdr:to>
    <xdr:sp macro="" textlink="">
      <xdr:nvSpPr>
        <xdr:cNvPr id="10" name="Ovaal 9"/>
        <xdr:cNvSpPr/>
      </xdr:nvSpPr>
      <xdr:spPr>
        <a:xfrm>
          <a:off x="809625" y="6677025"/>
          <a:ext cx="2038350" cy="2000250"/>
        </a:xfrm>
        <a:prstGeom prst="ellipse">
          <a:avLst/>
        </a:prstGeom>
        <a:noFill/>
        <a:ln w="158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19050</xdr:colOff>
      <xdr:row>40</xdr:row>
      <xdr:rowOff>9525</xdr:rowOff>
    </xdr:from>
    <xdr:to>
      <xdr:col>5</xdr:col>
      <xdr:colOff>200025</xdr:colOff>
      <xdr:row>40</xdr:row>
      <xdr:rowOff>11113</xdr:rowOff>
    </xdr:to>
    <xdr:cxnSp macro="">
      <xdr:nvCxnSpPr>
        <xdr:cNvPr id="11" name="Rechte verbindingslijn met pijl 10"/>
        <xdr:cNvCxnSpPr/>
      </xdr:nvCxnSpPr>
      <xdr:spPr>
        <a:xfrm>
          <a:off x="19050" y="2324100"/>
          <a:ext cx="2619375" cy="15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361950</xdr:colOff>
      <xdr:row>11</xdr:row>
      <xdr:rowOff>85725</xdr:rowOff>
    </xdr:from>
    <xdr:to>
      <xdr:col>4</xdr:col>
      <xdr:colOff>409575</xdr:colOff>
      <xdr:row>40</xdr:row>
      <xdr:rowOff>0</xdr:rowOff>
    </xdr:to>
    <xdr:cxnSp macro="">
      <xdr:nvCxnSpPr>
        <xdr:cNvPr id="24" name="Rechte verbindingslijn 23"/>
        <xdr:cNvCxnSpPr>
          <a:stCxn id="10" idx="6"/>
        </xdr:cNvCxnSpPr>
      </xdr:nvCxnSpPr>
      <xdr:spPr>
        <a:xfrm flipH="1" flipV="1">
          <a:off x="3409950" y="4086225"/>
          <a:ext cx="47625" cy="5438775"/>
        </a:xfrm>
        <a:prstGeom prst="line">
          <a:avLst/>
        </a:prstGeom>
        <a:ln>
          <a:solidFill>
            <a:srgbClr val="C80868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608806</xdr:colOff>
      <xdr:row>33</xdr:row>
      <xdr:rowOff>67469</xdr:rowOff>
    </xdr:from>
    <xdr:to>
      <xdr:col>3</xdr:col>
      <xdr:colOff>794</xdr:colOff>
      <xdr:row>45</xdr:row>
      <xdr:rowOff>181769</xdr:rowOff>
    </xdr:to>
    <xdr:cxnSp macro="">
      <xdr:nvCxnSpPr>
        <xdr:cNvPr id="28" name="Rechte verbindingslijn met pijl 27"/>
        <xdr:cNvCxnSpPr/>
      </xdr:nvCxnSpPr>
      <xdr:spPr>
        <a:xfrm rot="5400000" flipH="1" flipV="1">
          <a:off x="1238250" y="9458325"/>
          <a:ext cx="2400300" cy="15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551656</xdr:colOff>
      <xdr:row>37</xdr:row>
      <xdr:rowOff>124619</xdr:rowOff>
    </xdr:from>
    <xdr:to>
      <xdr:col>2</xdr:col>
      <xdr:colOff>553244</xdr:colOff>
      <xdr:row>39</xdr:row>
      <xdr:rowOff>143669</xdr:rowOff>
    </xdr:to>
    <xdr:cxnSp macro="">
      <xdr:nvCxnSpPr>
        <xdr:cNvPr id="32" name="Rechte verbindingslijn met pijl 31"/>
        <xdr:cNvCxnSpPr/>
      </xdr:nvCxnSpPr>
      <xdr:spPr>
        <a:xfrm rot="5400000" flipH="1" flipV="1">
          <a:off x="2181225" y="9277350"/>
          <a:ext cx="400050" cy="1588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56356</xdr:colOff>
      <xdr:row>40</xdr:row>
      <xdr:rowOff>57944</xdr:rowOff>
    </xdr:from>
    <xdr:to>
      <xdr:col>3</xdr:col>
      <xdr:colOff>57944</xdr:colOff>
      <xdr:row>42</xdr:row>
      <xdr:rowOff>76994</xdr:rowOff>
    </xdr:to>
    <xdr:cxnSp macro="">
      <xdr:nvCxnSpPr>
        <xdr:cNvPr id="33" name="Rechte verbindingslijn met pijl 32"/>
        <xdr:cNvCxnSpPr/>
      </xdr:nvCxnSpPr>
      <xdr:spPr>
        <a:xfrm rot="5400000" flipH="1" flipV="1">
          <a:off x="2295525" y="9782175"/>
          <a:ext cx="400050" cy="1588"/>
        </a:xfrm>
        <a:prstGeom prst="straightConnector1">
          <a:avLst/>
        </a:prstGeom>
        <a:ln w="25400"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542131</xdr:colOff>
      <xdr:row>40</xdr:row>
      <xdr:rowOff>48419</xdr:rowOff>
    </xdr:from>
    <xdr:to>
      <xdr:col>2</xdr:col>
      <xdr:colOff>543719</xdr:colOff>
      <xdr:row>42</xdr:row>
      <xdr:rowOff>67469</xdr:rowOff>
    </xdr:to>
    <xdr:cxnSp macro="">
      <xdr:nvCxnSpPr>
        <xdr:cNvPr id="34" name="Rechte verbindingslijn met pijl 33"/>
        <xdr:cNvCxnSpPr/>
      </xdr:nvCxnSpPr>
      <xdr:spPr>
        <a:xfrm rot="5400000" flipH="1" flipV="1">
          <a:off x="2171700" y="9772650"/>
          <a:ext cx="400050" cy="1588"/>
        </a:xfrm>
        <a:prstGeom prst="straightConnector1">
          <a:avLst/>
        </a:prstGeom>
        <a:ln w="25400"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57150</xdr:colOff>
      <xdr:row>39</xdr:row>
      <xdr:rowOff>123825</xdr:rowOff>
    </xdr:from>
    <xdr:to>
      <xdr:col>3</xdr:col>
      <xdr:colOff>381000</xdr:colOff>
      <xdr:row>39</xdr:row>
      <xdr:rowOff>125413</xdr:rowOff>
    </xdr:to>
    <xdr:cxnSp macro="">
      <xdr:nvCxnSpPr>
        <xdr:cNvPr id="36" name="Rechte verbindingslijn met pijl 35"/>
        <xdr:cNvCxnSpPr/>
      </xdr:nvCxnSpPr>
      <xdr:spPr>
        <a:xfrm>
          <a:off x="2495550" y="9458325"/>
          <a:ext cx="323850" cy="1588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66675</xdr:colOff>
      <xdr:row>40</xdr:row>
      <xdr:rowOff>66675</xdr:rowOff>
    </xdr:from>
    <xdr:to>
      <xdr:col>3</xdr:col>
      <xdr:colOff>390525</xdr:colOff>
      <xdr:row>40</xdr:row>
      <xdr:rowOff>68263</xdr:rowOff>
    </xdr:to>
    <xdr:cxnSp macro="">
      <xdr:nvCxnSpPr>
        <xdr:cNvPr id="37" name="Rechte verbindingslijn met pijl 36"/>
        <xdr:cNvCxnSpPr/>
      </xdr:nvCxnSpPr>
      <xdr:spPr>
        <a:xfrm>
          <a:off x="2505075" y="9591675"/>
          <a:ext cx="323850" cy="1588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228600</xdr:colOff>
      <xdr:row>40</xdr:row>
      <xdr:rowOff>76200</xdr:rowOff>
    </xdr:from>
    <xdr:to>
      <xdr:col>2</xdr:col>
      <xdr:colOff>552450</xdr:colOff>
      <xdr:row>40</xdr:row>
      <xdr:rowOff>77788</xdr:rowOff>
    </xdr:to>
    <xdr:cxnSp macro="">
      <xdr:nvCxnSpPr>
        <xdr:cNvPr id="38" name="Rechte verbindingslijn met pijl 37"/>
        <xdr:cNvCxnSpPr/>
      </xdr:nvCxnSpPr>
      <xdr:spPr>
        <a:xfrm>
          <a:off x="2057400" y="9601200"/>
          <a:ext cx="323850" cy="1588"/>
        </a:xfrm>
        <a:prstGeom prst="straightConnector1">
          <a:avLst/>
        </a:prstGeom>
        <a:ln w="25400"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228600</xdr:colOff>
      <xdr:row>39</xdr:row>
      <xdr:rowOff>142875</xdr:rowOff>
    </xdr:from>
    <xdr:to>
      <xdr:col>2</xdr:col>
      <xdr:colOff>552450</xdr:colOff>
      <xdr:row>39</xdr:row>
      <xdr:rowOff>144463</xdr:rowOff>
    </xdr:to>
    <xdr:cxnSp macro="">
      <xdr:nvCxnSpPr>
        <xdr:cNvPr id="39" name="Rechte verbindingslijn met pijl 38"/>
        <xdr:cNvCxnSpPr/>
      </xdr:nvCxnSpPr>
      <xdr:spPr>
        <a:xfrm>
          <a:off x="2057400" y="9477375"/>
          <a:ext cx="323850" cy="1588"/>
        </a:xfrm>
        <a:prstGeom prst="straightConnector1">
          <a:avLst/>
        </a:prstGeom>
        <a:ln w="25400"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133350</xdr:colOff>
      <xdr:row>38</xdr:row>
      <xdr:rowOff>47625</xdr:rowOff>
    </xdr:from>
    <xdr:ext cx="266700" cy="266700"/>
    <xdr:sp macro="" textlink="">
      <xdr:nvSpPr>
        <xdr:cNvPr id="44" name="Tekstvak 43"/>
        <xdr:cNvSpPr txBox="1"/>
      </xdr:nvSpPr>
      <xdr:spPr>
        <a:xfrm>
          <a:off x="1962150" y="9191625"/>
          <a:ext cx="2667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1</a:t>
          </a:r>
        </a:p>
      </xdr:txBody>
    </xdr:sp>
    <xdr:clientData/>
  </xdr:oneCellAnchor>
  <xdr:oneCellAnchor>
    <xdr:from>
      <xdr:col>2</xdr:col>
      <xdr:colOff>304800</xdr:colOff>
      <xdr:row>38</xdr:row>
      <xdr:rowOff>66675</xdr:rowOff>
    </xdr:from>
    <xdr:ext cx="266700" cy="266700"/>
    <xdr:sp macro="" textlink="">
      <xdr:nvSpPr>
        <xdr:cNvPr id="45" name="Tekstvak 44"/>
        <xdr:cNvSpPr txBox="1"/>
      </xdr:nvSpPr>
      <xdr:spPr>
        <a:xfrm>
          <a:off x="2133600" y="9210675"/>
          <a:ext cx="2667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2</a:t>
          </a:r>
        </a:p>
      </xdr:txBody>
    </xdr:sp>
    <xdr:clientData/>
  </xdr:oneCellAnchor>
  <xdr:oneCellAnchor>
    <xdr:from>
      <xdr:col>2</xdr:col>
      <xdr:colOff>266700</xdr:colOff>
      <xdr:row>40</xdr:row>
      <xdr:rowOff>85725</xdr:rowOff>
    </xdr:from>
    <xdr:ext cx="266700" cy="266700"/>
    <xdr:sp macro="" textlink="">
      <xdr:nvSpPr>
        <xdr:cNvPr id="47" name="Tekstvak 46"/>
        <xdr:cNvSpPr txBox="1"/>
      </xdr:nvSpPr>
      <xdr:spPr>
        <a:xfrm>
          <a:off x="2095500" y="9610725"/>
          <a:ext cx="2667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3</a:t>
          </a:r>
        </a:p>
      </xdr:txBody>
    </xdr:sp>
    <xdr:clientData/>
  </xdr:oneCellAnchor>
  <xdr:oneCellAnchor>
    <xdr:from>
      <xdr:col>3</xdr:col>
      <xdr:colOff>57150</xdr:colOff>
      <xdr:row>40</xdr:row>
      <xdr:rowOff>85725</xdr:rowOff>
    </xdr:from>
    <xdr:ext cx="266700" cy="266700"/>
    <xdr:sp macro="" textlink="">
      <xdr:nvSpPr>
        <xdr:cNvPr id="48" name="Tekstvak 47"/>
        <xdr:cNvSpPr txBox="1"/>
      </xdr:nvSpPr>
      <xdr:spPr>
        <a:xfrm>
          <a:off x="2495550" y="9610725"/>
          <a:ext cx="26670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4</a:t>
          </a:r>
        </a:p>
      </xdr:txBody>
    </xdr:sp>
    <xdr:clientData/>
  </xdr:oneCellAnchor>
  <xdr:oneCellAnchor>
    <xdr:from>
      <xdr:col>2</xdr:col>
      <xdr:colOff>304800</xdr:colOff>
      <xdr:row>37</xdr:row>
      <xdr:rowOff>47625</xdr:rowOff>
    </xdr:from>
    <xdr:ext cx="257571" cy="264560"/>
    <xdr:sp macro="" textlink="">
      <xdr:nvSpPr>
        <xdr:cNvPr id="49" name="Tekstvak 48"/>
        <xdr:cNvSpPr txBox="1"/>
      </xdr:nvSpPr>
      <xdr:spPr>
        <a:xfrm>
          <a:off x="1524000" y="9001125"/>
          <a:ext cx="2575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FF0000"/>
              </a:solidFill>
            </a:rPr>
            <a:t>P</a:t>
          </a:r>
        </a:p>
      </xdr:txBody>
    </xdr:sp>
    <xdr:clientData/>
  </xdr:oneCellAnchor>
  <xdr:oneCellAnchor>
    <xdr:from>
      <xdr:col>2</xdr:col>
      <xdr:colOff>57150</xdr:colOff>
      <xdr:row>38</xdr:row>
      <xdr:rowOff>123825</xdr:rowOff>
    </xdr:from>
    <xdr:ext cx="281424" cy="264560"/>
    <xdr:sp macro="" textlink="">
      <xdr:nvSpPr>
        <xdr:cNvPr id="50" name="Tekstvak 49"/>
        <xdr:cNvSpPr txBox="1"/>
      </xdr:nvSpPr>
      <xdr:spPr>
        <a:xfrm>
          <a:off x="1276350" y="9267825"/>
          <a:ext cx="2814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Q</a:t>
          </a:r>
        </a:p>
      </xdr:txBody>
    </xdr:sp>
    <xdr:clientData/>
  </xdr:oneCellAnchor>
  <xdr:twoCellAnchor>
    <xdr:from>
      <xdr:col>4</xdr:col>
      <xdr:colOff>400050</xdr:colOff>
      <xdr:row>33</xdr:row>
      <xdr:rowOff>104775</xdr:rowOff>
    </xdr:from>
    <xdr:to>
      <xdr:col>4</xdr:col>
      <xdr:colOff>409575</xdr:colOff>
      <xdr:row>40</xdr:row>
      <xdr:rowOff>0</xdr:rowOff>
    </xdr:to>
    <xdr:cxnSp macro="">
      <xdr:nvCxnSpPr>
        <xdr:cNvPr id="52" name="Rechte verbindingslijn met pijl 51"/>
        <xdr:cNvCxnSpPr>
          <a:stCxn id="10" idx="6"/>
        </xdr:cNvCxnSpPr>
      </xdr:nvCxnSpPr>
      <xdr:spPr>
        <a:xfrm flipH="1" flipV="1">
          <a:off x="3448050" y="8296275"/>
          <a:ext cx="9525" cy="1228725"/>
        </a:xfrm>
        <a:prstGeom prst="straightConnector1">
          <a:avLst/>
        </a:prstGeom>
        <a:ln w="19050">
          <a:solidFill>
            <a:srgbClr val="C80868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390525</xdr:colOff>
      <xdr:row>27</xdr:row>
      <xdr:rowOff>85725</xdr:rowOff>
    </xdr:from>
    <xdr:to>
      <xdr:col>4</xdr:col>
      <xdr:colOff>400051</xdr:colOff>
      <xdr:row>33</xdr:row>
      <xdr:rowOff>95251</xdr:rowOff>
    </xdr:to>
    <xdr:cxnSp macro="">
      <xdr:nvCxnSpPr>
        <xdr:cNvPr id="53" name="Rechte verbindingslijn met pijl 52"/>
        <xdr:cNvCxnSpPr/>
      </xdr:nvCxnSpPr>
      <xdr:spPr>
        <a:xfrm rot="16200000" flipV="1">
          <a:off x="2867025" y="7705725"/>
          <a:ext cx="1152526" cy="9526"/>
        </a:xfrm>
        <a:prstGeom prst="straightConnector1">
          <a:avLst/>
        </a:prstGeom>
        <a:ln w="19050">
          <a:solidFill>
            <a:srgbClr val="C80868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371475</xdr:colOff>
      <xdr:row>20</xdr:row>
      <xdr:rowOff>123825</xdr:rowOff>
    </xdr:from>
    <xdr:to>
      <xdr:col>4</xdr:col>
      <xdr:colOff>390525</xdr:colOff>
      <xdr:row>27</xdr:row>
      <xdr:rowOff>85727</xdr:rowOff>
    </xdr:to>
    <xdr:cxnSp macro="">
      <xdr:nvCxnSpPr>
        <xdr:cNvPr id="54" name="Rechte verbindingslijn met pijl 53"/>
        <xdr:cNvCxnSpPr/>
      </xdr:nvCxnSpPr>
      <xdr:spPr>
        <a:xfrm rot="16200000" flipV="1">
          <a:off x="2781299" y="6477001"/>
          <a:ext cx="1295402" cy="19050"/>
        </a:xfrm>
        <a:prstGeom prst="straightConnector1">
          <a:avLst/>
        </a:prstGeom>
        <a:ln w="19050">
          <a:solidFill>
            <a:srgbClr val="C80868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33</xdr:row>
      <xdr:rowOff>123825</xdr:rowOff>
    </xdr:from>
    <xdr:to>
      <xdr:col>4</xdr:col>
      <xdr:colOff>400050</xdr:colOff>
      <xdr:row>40</xdr:row>
      <xdr:rowOff>9525</xdr:rowOff>
    </xdr:to>
    <xdr:cxnSp macro="">
      <xdr:nvCxnSpPr>
        <xdr:cNvPr id="61" name="Rechte verbindingslijn met pijl 60"/>
        <xdr:cNvCxnSpPr/>
      </xdr:nvCxnSpPr>
      <xdr:spPr>
        <a:xfrm rot="5400000" flipH="1" flipV="1">
          <a:off x="2333625" y="8420100"/>
          <a:ext cx="1219200" cy="1009650"/>
        </a:xfrm>
        <a:prstGeom prst="straightConnector1">
          <a:avLst/>
        </a:prstGeom>
        <a:ln w="22225">
          <a:solidFill>
            <a:srgbClr val="F313B3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27</xdr:row>
      <xdr:rowOff>104775</xdr:rowOff>
    </xdr:from>
    <xdr:to>
      <xdr:col>4</xdr:col>
      <xdr:colOff>400050</xdr:colOff>
      <xdr:row>40</xdr:row>
      <xdr:rowOff>9525</xdr:rowOff>
    </xdr:to>
    <xdr:cxnSp macro="">
      <xdr:nvCxnSpPr>
        <xdr:cNvPr id="62" name="Rechte verbindingslijn met pijl 61"/>
        <xdr:cNvCxnSpPr/>
      </xdr:nvCxnSpPr>
      <xdr:spPr>
        <a:xfrm rot="5400000" flipH="1" flipV="1">
          <a:off x="1752600" y="7839075"/>
          <a:ext cx="2381250" cy="1009650"/>
        </a:xfrm>
        <a:prstGeom prst="straightConnector1">
          <a:avLst/>
        </a:prstGeom>
        <a:ln w="22225">
          <a:solidFill>
            <a:srgbClr val="F313B3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590550</xdr:colOff>
      <xdr:row>40</xdr:row>
      <xdr:rowOff>0</xdr:rowOff>
    </xdr:from>
    <xdr:to>
      <xdr:col>4</xdr:col>
      <xdr:colOff>409575</xdr:colOff>
      <xdr:row>40</xdr:row>
      <xdr:rowOff>9526</xdr:rowOff>
    </xdr:to>
    <xdr:cxnSp macro="">
      <xdr:nvCxnSpPr>
        <xdr:cNvPr id="64" name="Rechte verbindingslijn met pijl 63"/>
        <xdr:cNvCxnSpPr>
          <a:endCxn id="10" idx="6"/>
        </xdr:cNvCxnSpPr>
      </xdr:nvCxnSpPr>
      <xdr:spPr>
        <a:xfrm flipV="1">
          <a:off x="2419350" y="9525000"/>
          <a:ext cx="1038225" cy="9526"/>
        </a:xfrm>
        <a:prstGeom prst="straightConnector1">
          <a:avLst/>
        </a:prstGeom>
        <a:ln w="22225">
          <a:solidFill>
            <a:srgbClr val="F313B3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361950</xdr:colOff>
      <xdr:row>13</xdr:row>
      <xdr:rowOff>180975</xdr:rowOff>
    </xdr:from>
    <xdr:to>
      <xdr:col>4</xdr:col>
      <xdr:colOff>381000</xdr:colOff>
      <xdr:row>20</xdr:row>
      <xdr:rowOff>142877</xdr:rowOff>
    </xdr:to>
    <xdr:cxnSp macro="">
      <xdr:nvCxnSpPr>
        <xdr:cNvPr id="74" name="Rechte verbindingslijn met pijl 73"/>
        <xdr:cNvCxnSpPr/>
      </xdr:nvCxnSpPr>
      <xdr:spPr>
        <a:xfrm rot="16200000" flipV="1">
          <a:off x="2771774" y="5200651"/>
          <a:ext cx="1295402" cy="19050"/>
        </a:xfrm>
        <a:prstGeom prst="straightConnector1">
          <a:avLst/>
        </a:prstGeom>
        <a:ln w="19050">
          <a:solidFill>
            <a:srgbClr val="C80868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600075</xdr:colOff>
      <xdr:row>13</xdr:row>
      <xdr:rowOff>123825</xdr:rowOff>
    </xdr:from>
    <xdr:to>
      <xdr:col>4</xdr:col>
      <xdr:colOff>352425</xdr:colOff>
      <xdr:row>40</xdr:row>
      <xdr:rowOff>9525</xdr:rowOff>
    </xdr:to>
    <xdr:cxnSp macro="">
      <xdr:nvCxnSpPr>
        <xdr:cNvPr id="75" name="Rechte verbindingslijn met pijl 74"/>
        <xdr:cNvCxnSpPr/>
      </xdr:nvCxnSpPr>
      <xdr:spPr>
        <a:xfrm rot="5400000" flipH="1" flipV="1">
          <a:off x="-209550" y="6534150"/>
          <a:ext cx="5029200" cy="971550"/>
        </a:xfrm>
        <a:prstGeom prst="straightConnector1">
          <a:avLst/>
        </a:prstGeom>
        <a:ln w="22225">
          <a:solidFill>
            <a:srgbClr val="F313B3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56356</xdr:colOff>
      <xdr:row>37</xdr:row>
      <xdr:rowOff>134144</xdr:rowOff>
    </xdr:from>
    <xdr:to>
      <xdr:col>3</xdr:col>
      <xdr:colOff>57944</xdr:colOff>
      <xdr:row>39</xdr:row>
      <xdr:rowOff>134144</xdr:rowOff>
    </xdr:to>
    <xdr:cxnSp macro="">
      <xdr:nvCxnSpPr>
        <xdr:cNvPr id="30" name="Rechte verbindingslijn met pijl 29"/>
        <xdr:cNvCxnSpPr/>
      </xdr:nvCxnSpPr>
      <xdr:spPr>
        <a:xfrm rot="5400000" flipH="1" flipV="1">
          <a:off x="2305050" y="9277350"/>
          <a:ext cx="381000" cy="1588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419100</xdr:colOff>
      <xdr:row>59</xdr:row>
      <xdr:rowOff>152400</xdr:rowOff>
    </xdr:from>
    <xdr:ext cx="361950" cy="359810"/>
    <xdr:sp macro="" textlink="">
      <xdr:nvSpPr>
        <xdr:cNvPr id="78" name="Tekstvak 77"/>
        <xdr:cNvSpPr txBox="1"/>
      </xdr:nvSpPr>
      <xdr:spPr>
        <a:xfrm>
          <a:off x="4686300" y="11391900"/>
          <a:ext cx="361950" cy="3598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P</a:t>
          </a:r>
        </a:p>
      </xdr:txBody>
    </xdr:sp>
    <xdr:clientData/>
  </xdr:oneCellAnchor>
  <xdr:oneCellAnchor>
    <xdr:from>
      <xdr:col>4</xdr:col>
      <xdr:colOff>47625</xdr:colOff>
      <xdr:row>46</xdr:row>
      <xdr:rowOff>104775</xdr:rowOff>
    </xdr:from>
    <xdr:ext cx="279564" cy="264560"/>
    <xdr:sp macro="" textlink="">
      <xdr:nvSpPr>
        <xdr:cNvPr id="79" name="Tekstvak 78"/>
        <xdr:cNvSpPr txBox="1"/>
      </xdr:nvSpPr>
      <xdr:spPr>
        <a:xfrm>
          <a:off x="3095625" y="8867775"/>
          <a:ext cx="27956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chemeClr val="tx2"/>
              </a:solidFill>
            </a:rPr>
            <a:t>Q</a:t>
          </a:r>
        </a:p>
      </xdr:txBody>
    </xdr:sp>
    <xdr:clientData/>
  </xdr:oneCellAnchor>
  <xdr:twoCellAnchor>
    <xdr:from>
      <xdr:col>4</xdr:col>
      <xdr:colOff>38100</xdr:colOff>
      <xdr:row>61</xdr:row>
      <xdr:rowOff>39688</xdr:rowOff>
    </xdr:from>
    <xdr:to>
      <xdr:col>7</xdr:col>
      <xdr:colOff>495300</xdr:colOff>
      <xdr:row>61</xdr:row>
      <xdr:rowOff>47625</xdr:rowOff>
    </xdr:to>
    <xdr:cxnSp macro="">
      <xdr:nvCxnSpPr>
        <xdr:cNvPr id="81" name="Rechte verbindingslijn met pijl 80"/>
        <xdr:cNvCxnSpPr/>
      </xdr:nvCxnSpPr>
      <xdr:spPr>
        <a:xfrm flipV="1">
          <a:off x="2667000" y="11888788"/>
          <a:ext cx="2286000" cy="7937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18256</xdr:colOff>
      <xdr:row>46</xdr:row>
      <xdr:rowOff>124619</xdr:rowOff>
    </xdr:from>
    <xdr:to>
      <xdr:col>4</xdr:col>
      <xdr:colOff>19844</xdr:colOff>
      <xdr:row>61</xdr:row>
      <xdr:rowOff>48419</xdr:rowOff>
    </xdr:to>
    <xdr:cxnSp macro="">
      <xdr:nvCxnSpPr>
        <xdr:cNvPr id="83" name="Rechte verbindingslijn met pijl 82"/>
        <xdr:cNvCxnSpPr/>
      </xdr:nvCxnSpPr>
      <xdr:spPr>
        <a:xfrm rot="5400000" flipH="1" flipV="1">
          <a:off x="1676400" y="10277475"/>
          <a:ext cx="2781300" cy="1588"/>
        </a:xfrm>
        <a:prstGeom prst="straightConnector1">
          <a:avLst/>
        </a:prstGeom>
        <a:ln w="25400">
          <a:solidFill>
            <a:schemeClr val="tx2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133350</xdr:colOff>
      <xdr:row>51</xdr:row>
      <xdr:rowOff>171450</xdr:rowOff>
    </xdr:from>
    <xdr:ext cx="1221873" cy="609013"/>
    <xdr:sp macro="" textlink="">
      <xdr:nvSpPr>
        <xdr:cNvPr id="84" name="Tekstvak 83"/>
        <xdr:cNvSpPr txBox="1"/>
      </xdr:nvSpPr>
      <xdr:spPr>
        <a:xfrm>
          <a:off x="133350" y="10115550"/>
          <a:ext cx="1221873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0070C0"/>
              </a:solidFill>
            </a:rPr>
            <a:t>BEWEGING M  </a:t>
          </a:r>
        </a:p>
        <a:p>
          <a:r>
            <a:rPr lang="nl-NL" sz="1100" b="1">
              <a:solidFill>
                <a:srgbClr val="0070C0"/>
              </a:solidFill>
            </a:rPr>
            <a:t>T.O.V.ROTEREND</a:t>
          </a:r>
          <a:r>
            <a:rPr lang="nl-NL" sz="1100" b="1" baseline="0">
              <a:solidFill>
                <a:srgbClr val="0070C0"/>
              </a:solidFill>
            </a:rPr>
            <a:t> </a:t>
          </a:r>
        </a:p>
        <a:p>
          <a:r>
            <a:rPr lang="nl-NL" sz="1100" b="1" baseline="0">
              <a:solidFill>
                <a:srgbClr val="0070C0"/>
              </a:solidFill>
            </a:rPr>
            <a:t>STELSEL</a:t>
          </a:r>
        </a:p>
      </xdr:txBody>
    </xdr:sp>
    <xdr:clientData/>
  </xdr:oneCellAnchor>
  <xdr:twoCellAnchor>
    <xdr:from>
      <xdr:col>5</xdr:col>
      <xdr:colOff>38100</xdr:colOff>
      <xdr:row>62</xdr:row>
      <xdr:rowOff>28575</xdr:rowOff>
    </xdr:from>
    <xdr:to>
      <xdr:col>5</xdr:col>
      <xdr:colOff>266700</xdr:colOff>
      <xdr:row>63</xdr:row>
      <xdr:rowOff>123825</xdr:rowOff>
    </xdr:to>
    <xdr:cxnSp macro="">
      <xdr:nvCxnSpPr>
        <xdr:cNvPr id="86" name="Rechte verbindingslijn 85"/>
        <xdr:cNvCxnSpPr/>
      </xdr:nvCxnSpPr>
      <xdr:spPr>
        <a:xfrm rot="16200000" flipH="1">
          <a:off x="3248025" y="12096750"/>
          <a:ext cx="285750" cy="228600"/>
        </a:xfrm>
        <a:prstGeom prst="line">
          <a:avLst/>
        </a:prstGeom>
        <a:ln w="19050"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495300</xdr:colOff>
      <xdr:row>62</xdr:row>
      <xdr:rowOff>9525</xdr:rowOff>
    </xdr:from>
    <xdr:to>
      <xdr:col>5</xdr:col>
      <xdr:colOff>38100</xdr:colOff>
      <xdr:row>62</xdr:row>
      <xdr:rowOff>161925</xdr:rowOff>
    </xdr:to>
    <xdr:cxnSp macro="">
      <xdr:nvCxnSpPr>
        <xdr:cNvPr id="88" name="Rechte verbindingslijn met pijl 87"/>
        <xdr:cNvCxnSpPr/>
      </xdr:nvCxnSpPr>
      <xdr:spPr>
        <a:xfrm rot="5400000">
          <a:off x="3124200" y="12049125"/>
          <a:ext cx="152400" cy="152400"/>
        </a:xfrm>
        <a:prstGeom prst="straightConnector1">
          <a:avLst/>
        </a:prstGeom>
        <a:ln w="19050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</xdr:colOff>
      <xdr:row>62</xdr:row>
      <xdr:rowOff>19049</xdr:rowOff>
    </xdr:from>
    <xdr:to>
      <xdr:col>5</xdr:col>
      <xdr:colOff>114300</xdr:colOff>
      <xdr:row>64</xdr:row>
      <xdr:rowOff>9524</xdr:rowOff>
    </xdr:to>
    <xdr:cxnSp macro="">
      <xdr:nvCxnSpPr>
        <xdr:cNvPr id="90" name="Rechte verbindingslijn met pijl 89"/>
        <xdr:cNvCxnSpPr/>
      </xdr:nvCxnSpPr>
      <xdr:spPr>
        <a:xfrm rot="16200000" flipH="1">
          <a:off x="3133725" y="12211049"/>
          <a:ext cx="371475" cy="66675"/>
        </a:xfrm>
        <a:prstGeom prst="straightConnector1">
          <a:avLst/>
        </a:prstGeom>
        <a:ln w="22225">
          <a:solidFill>
            <a:schemeClr val="accent2">
              <a:lumMod val="7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266700</xdr:colOff>
      <xdr:row>63</xdr:row>
      <xdr:rowOff>123825</xdr:rowOff>
    </xdr:from>
    <xdr:to>
      <xdr:col>5</xdr:col>
      <xdr:colOff>419100</xdr:colOff>
      <xdr:row>64</xdr:row>
      <xdr:rowOff>123825</xdr:rowOff>
    </xdr:to>
    <xdr:cxnSp macro="">
      <xdr:nvCxnSpPr>
        <xdr:cNvPr id="94" name="Rechte verbindingslijn met pijl 93"/>
        <xdr:cNvCxnSpPr/>
      </xdr:nvCxnSpPr>
      <xdr:spPr>
        <a:xfrm rot="16200000" flipH="1">
          <a:off x="3486150" y="12372975"/>
          <a:ext cx="190500" cy="152400"/>
        </a:xfrm>
        <a:prstGeom prst="straightConnector1">
          <a:avLst/>
        </a:prstGeom>
        <a:ln w="22225">
          <a:solidFill>
            <a:srgbClr val="00B0F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419100</xdr:colOff>
      <xdr:row>64</xdr:row>
      <xdr:rowOff>28575</xdr:rowOff>
    </xdr:from>
    <xdr:ext cx="1377300" cy="436786"/>
    <xdr:sp macro="" textlink="">
      <xdr:nvSpPr>
        <xdr:cNvPr id="95" name="Tekstvak 94"/>
        <xdr:cNvSpPr txBox="1"/>
      </xdr:nvSpPr>
      <xdr:spPr>
        <a:xfrm>
          <a:off x="3657600" y="12449175"/>
          <a:ext cx="137730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00B0F0"/>
              </a:solidFill>
            </a:rPr>
            <a:t>SNELHEID V</a:t>
          </a:r>
          <a:r>
            <a:rPr lang="nl-NL" sz="1100" b="1" baseline="-25000">
              <a:solidFill>
                <a:srgbClr val="00B0F0"/>
              </a:solidFill>
            </a:rPr>
            <a:t>MR</a:t>
          </a:r>
          <a:r>
            <a:rPr lang="nl-NL" sz="1100" b="1">
              <a:solidFill>
                <a:srgbClr val="00B0F0"/>
              </a:solidFill>
            </a:rPr>
            <a:t> </a:t>
          </a:r>
        </a:p>
        <a:p>
          <a:r>
            <a:rPr lang="nl-NL" sz="1100" b="1">
              <a:solidFill>
                <a:srgbClr val="00B0F0"/>
              </a:solidFill>
            </a:rPr>
            <a:t>IN ROTATIE  STELSEL</a:t>
          </a:r>
        </a:p>
      </xdr:txBody>
    </xdr:sp>
    <xdr:clientData/>
  </xdr:oneCellAnchor>
  <xdr:twoCellAnchor>
    <xdr:from>
      <xdr:col>4</xdr:col>
      <xdr:colOff>457200</xdr:colOff>
      <xdr:row>61</xdr:row>
      <xdr:rowOff>38101</xdr:rowOff>
    </xdr:from>
    <xdr:to>
      <xdr:col>5</xdr:col>
      <xdr:colOff>419100</xdr:colOff>
      <xdr:row>61</xdr:row>
      <xdr:rowOff>47625</xdr:rowOff>
    </xdr:to>
    <xdr:cxnSp macro="">
      <xdr:nvCxnSpPr>
        <xdr:cNvPr id="97" name="Rechte verbindingslijn met pijl 96"/>
        <xdr:cNvCxnSpPr/>
      </xdr:nvCxnSpPr>
      <xdr:spPr>
        <a:xfrm>
          <a:off x="3086100" y="11887201"/>
          <a:ext cx="571500" cy="9524"/>
        </a:xfrm>
        <a:prstGeom prst="straightConnector1">
          <a:avLst/>
        </a:prstGeom>
        <a:ln w="25400"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257175</xdr:colOff>
      <xdr:row>59</xdr:row>
      <xdr:rowOff>152400</xdr:rowOff>
    </xdr:from>
    <xdr:ext cx="430952" cy="264560"/>
    <xdr:sp macro="" textlink="">
      <xdr:nvSpPr>
        <xdr:cNvPr id="98" name="Tekstvak 97"/>
        <xdr:cNvSpPr txBox="1"/>
      </xdr:nvSpPr>
      <xdr:spPr>
        <a:xfrm>
          <a:off x="4524375" y="11391900"/>
          <a:ext cx="43095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7030A0"/>
              </a:solidFill>
            </a:rPr>
            <a:t>Fmv</a:t>
          </a:r>
        </a:p>
      </xdr:txBody>
    </xdr:sp>
    <xdr:clientData/>
  </xdr:oneCellAnchor>
  <xdr:oneCellAnchor>
    <xdr:from>
      <xdr:col>3</xdr:col>
      <xdr:colOff>495300</xdr:colOff>
      <xdr:row>34</xdr:row>
      <xdr:rowOff>161925</xdr:rowOff>
    </xdr:from>
    <xdr:ext cx="253467" cy="264560"/>
    <xdr:sp macro="" textlink="">
      <xdr:nvSpPr>
        <xdr:cNvPr id="103" name="Tekstvak 102"/>
        <xdr:cNvSpPr txBox="1"/>
      </xdr:nvSpPr>
      <xdr:spPr>
        <a:xfrm>
          <a:off x="2324100" y="6638925"/>
          <a:ext cx="25346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E</a:t>
          </a:r>
        </a:p>
      </xdr:txBody>
    </xdr:sp>
    <xdr:clientData/>
  </xdr:oneCellAnchor>
  <xdr:twoCellAnchor editAs="oneCell">
    <xdr:from>
      <xdr:col>0</xdr:col>
      <xdr:colOff>0</xdr:colOff>
      <xdr:row>287</xdr:row>
      <xdr:rowOff>19050</xdr:rowOff>
    </xdr:from>
    <xdr:to>
      <xdr:col>13</xdr:col>
      <xdr:colOff>493468</xdr:colOff>
      <xdr:row>321</xdr:row>
      <xdr:rowOff>47625</xdr:rowOff>
    </xdr:to>
    <xdr:pic>
      <xdr:nvPicPr>
        <xdr:cNvPr id="112" name="Picture 10" descr="http://www.joelertola.com/grfx/grfx_new/hurricane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44681775"/>
          <a:ext cx="8608768" cy="65055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428625</xdr:colOff>
      <xdr:row>279</xdr:row>
      <xdr:rowOff>85725</xdr:rowOff>
    </xdr:from>
    <xdr:to>
      <xdr:col>10</xdr:col>
      <xdr:colOff>375761</xdr:colOff>
      <xdr:row>286</xdr:row>
      <xdr:rowOff>9525</xdr:rowOff>
    </xdr:to>
    <xdr:pic>
      <xdr:nvPicPr>
        <xdr:cNvPr id="113" name="Picture 7" descr="http://t2.gstatic.com/images?q=tbn:_cYCxK45najNkM:http://www.iselinge.nl/Scholenplein/pabolessen/00012fnatuurverschijnselen/orkanen4.jpg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695825" y="46462950"/>
          <a:ext cx="1775936" cy="12573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400050</xdr:colOff>
      <xdr:row>269</xdr:row>
      <xdr:rowOff>57150</xdr:rowOff>
    </xdr:from>
    <xdr:to>
      <xdr:col>10</xdr:col>
      <xdr:colOff>361950</xdr:colOff>
      <xdr:row>278</xdr:row>
      <xdr:rowOff>53764</xdr:rowOff>
    </xdr:to>
    <xdr:pic>
      <xdr:nvPicPr>
        <xdr:cNvPr id="114" name="Picture 8" descr="http://t3.gstatic.com/images?q=tbn:Pefbb23nDyaFSM:http://celebrating200years.noaa.gov/historymakers/Smagorinsky/hurricane_emily650.jpg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667250" y="44529375"/>
          <a:ext cx="1790700" cy="17111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251</xdr:row>
      <xdr:rowOff>19050</xdr:rowOff>
    </xdr:from>
    <xdr:to>
      <xdr:col>6</xdr:col>
      <xdr:colOff>95248</xdr:colOff>
      <xdr:row>266</xdr:row>
      <xdr:rowOff>104774</xdr:rowOff>
    </xdr:to>
    <xdr:pic>
      <xdr:nvPicPr>
        <xdr:cNvPr id="115" name="Picture 14" descr="http://www.surfersvillage.com/img/st/Hurricane_Formation.g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" y="41062275"/>
          <a:ext cx="3924298" cy="29432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268</xdr:row>
      <xdr:rowOff>95250</xdr:rowOff>
    </xdr:from>
    <xdr:to>
      <xdr:col>6</xdr:col>
      <xdr:colOff>323851</xdr:colOff>
      <xdr:row>286</xdr:row>
      <xdr:rowOff>43543</xdr:rowOff>
    </xdr:to>
    <xdr:pic>
      <xdr:nvPicPr>
        <xdr:cNvPr id="116" name="Picture 16" descr="http://www.gameinitiator.com/wp-content/uploads/2009/04/hurricane.gif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" y="41138475"/>
          <a:ext cx="4171950" cy="337729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381001</xdr:colOff>
      <xdr:row>251</xdr:row>
      <xdr:rowOff>38099</xdr:rowOff>
    </xdr:from>
    <xdr:to>
      <xdr:col>11</xdr:col>
      <xdr:colOff>401285</xdr:colOff>
      <xdr:row>266</xdr:row>
      <xdr:rowOff>111618</xdr:rowOff>
    </xdr:to>
    <xdr:pic>
      <xdr:nvPicPr>
        <xdr:cNvPr id="117" name="Picture 17" descr="http://www.windows.ucar.edu/earth/images/hurricane_needs_sm.gif">
          <a:hlinkClick xmlns:r="http://schemas.openxmlformats.org/officeDocument/2006/relationships" r:id="rId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038601" y="41081324"/>
          <a:ext cx="3068284" cy="293101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257174</xdr:colOff>
      <xdr:row>236</xdr:row>
      <xdr:rowOff>152400</xdr:rowOff>
    </xdr:from>
    <xdr:to>
      <xdr:col>11</xdr:col>
      <xdr:colOff>173153</xdr:colOff>
      <xdr:row>249</xdr:row>
      <xdr:rowOff>66675</xdr:rowOff>
    </xdr:to>
    <xdr:pic>
      <xdr:nvPicPr>
        <xdr:cNvPr id="118" name="Picture 12" descr="http://t0.gstatic.com/images?q=tbn:cN-UlVEAKgaeTM:http://library.thinkquest.org/03oct/01428/hurricane_pics/andrewSequence_md.jpg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4" y="38338125"/>
          <a:ext cx="3573579" cy="23907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57150</xdr:colOff>
      <xdr:row>225</xdr:row>
      <xdr:rowOff>19050</xdr:rowOff>
    </xdr:from>
    <xdr:to>
      <xdr:col>8</xdr:col>
      <xdr:colOff>361950</xdr:colOff>
      <xdr:row>231</xdr:row>
      <xdr:rowOff>19050</xdr:rowOff>
    </xdr:to>
    <xdr:pic>
      <xdr:nvPicPr>
        <xdr:cNvPr id="119" name="Picture 4" descr="http://t0.gstatic.com/images?q=tbn:CD50IaNHHIHC2M:http://space.cweb.nl/images/shuttle/sts118/sts118_dean_400x300.jpg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714750" y="36680775"/>
          <a:ext cx="1524000" cy="11430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19050</xdr:colOff>
      <xdr:row>224</xdr:row>
      <xdr:rowOff>133351</xdr:rowOff>
    </xdr:from>
    <xdr:to>
      <xdr:col>10</xdr:col>
      <xdr:colOff>564482</xdr:colOff>
      <xdr:row>231</xdr:row>
      <xdr:rowOff>1</xdr:rowOff>
    </xdr:to>
    <xdr:pic>
      <xdr:nvPicPr>
        <xdr:cNvPr id="120" name="Picture 3" descr="http://t2.gstatic.com/images?q=tbn:6JPeFsj_KbPWyM:http://dekselswicht.web-log.nl/photos/uncategorized/2008/11/02/oo_van_de_orkaan.jpg">
          <a:hlinkClick xmlns:r="http://schemas.openxmlformats.org/officeDocument/2006/relationships" r:id="rId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505450" y="36604576"/>
          <a:ext cx="1155032" cy="120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5</xdr:col>
      <xdr:colOff>438150</xdr:colOff>
      <xdr:row>338</xdr:row>
      <xdr:rowOff>70763</xdr:rowOff>
    </xdr:to>
    <xdr:pic>
      <xdr:nvPicPr>
        <xdr:cNvPr id="121" name="Picture 13" descr="http://www.soton.ac.uk/~imw/jpg-Chesil/5CH-Hurricane-track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51330225"/>
          <a:ext cx="3676650" cy="273776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209550</xdr:colOff>
      <xdr:row>323</xdr:row>
      <xdr:rowOff>171450</xdr:rowOff>
    </xdr:from>
    <xdr:to>
      <xdr:col>12</xdr:col>
      <xdr:colOff>171450</xdr:colOff>
      <xdr:row>338</xdr:row>
      <xdr:rowOff>28575</xdr:rowOff>
    </xdr:to>
    <xdr:pic>
      <xdr:nvPicPr>
        <xdr:cNvPr id="122" name="Picture 18" descr="2005 Hurricane and Tropical Storm Season Map">
          <a:hlinkClick xmlns:r="http://schemas.openxmlformats.org/officeDocument/2006/relationships" r:id="rId25" tgtFrame="_blank" tooltip="View Full-Siz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867150" y="54549675"/>
          <a:ext cx="3619500" cy="2714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339</xdr:row>
      <xdr:rowOff>19050</xdr:rowOff>
    </xdr:from>
    <xdr:to>
      <xdr:col>10</xdr:col>
      <xdr:colOff>288418</xdr:colOff>
      <xdr:row>366</xdr:row>
      <xdr:rowOff>160140</xdr:rowOff>
    </xdr:to>
    <xdr:pic>
      <xdr:nvPicPr>
        <xdr:cNvPr id="123" name="Picture 15" descr="http://z.about.com/d/weather/1/0/_/9/-/-/saffierSimpsonHurricaneScale-large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57826275"/>
          <a:ext cx="6574918" cy="528459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38100</xdr:colOff>
      <xdr:row>340</xdr:row>
      <xdr:rowOff>19050</xdr:rowOff>
    </xdr:from>
    <xdr:to>
      <xdr:col>12</xdr:col>
      <xdr:colOff>247650</xdr:colOff>
      <xdr:row>347</xdr:row>
      <xdr:rowOff>172954</xdr:rowOff>
    </xdr:to>
    <xdr:pic>
      <xdr:nvPicPr>
        <xdr:cNvPr id="124" name="Picture 21" descr="http://t3.gstatic.com/images?q=tbn:NltLxIN0k1hssM:http://whatscookingamerica.net/RestaurantReviews/AcadiaBistro/Hurricane1.jpg">
          <a:hlinkClick xmlns:r="http://schemas.openxmlformats.org/officeDocument/2006/relationships" r:id="rId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743700" y="58588275"/>
          <a:ext cx="819150" cy="14874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236</xdr:row>
      <xdr:rowOff>152400</xdr:rowOff>
    </xdr:from>
    <xdr:to>
      <xdr:col>4</xdr:col>
      <xdr:colOff>571500</xdr:colOff>
      <xdr:row>249</xdr:row>
      <xdr:rowOff>75505</xdr:rowOff>
    </xdr:to>
    <xdr:pic>
      <xdr:nvPicPr>
        <xdr:cNvPr id="125" name="Picture 22" descr="http://weather.thisconnect.com/wp-content/uploads/2009/09/hurricane-alley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38338125"/>
          <a:ext cx="3200400" cy="23996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396</xdr:row>
      <xdr:rowOff>171450</xdr:rowOff>
    </xdr:from>
    <xdr:to>
      <xdr:col>7</xdr:col>
      <xdr:colOff>304800</xdr:colOff>
      <xdr:row>413</xdr:row>
      <xdr:rowOff>104775</xdr:rowOff>
    </xdr:to>
    <xdr:pic>
      <xdr:nvPicPr>
        <xdr:cNvPr id="127" name="Picture 42" descr="http://column.buienradar.nl/bericht/docs/2/Tornado/Foto2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63503175"/>
          <a:ext cx="4762500" cy="3171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371</xdr:row>
      <xdr:rowOff>0</xdr:rowOff>
    </xdr:from>
    <xdr:to>
      <xdr:col>11</xdr:col>
      <xdr:colOff>419100</xdr:colOff>
      <xdr:row>396</xdr:row>
      <xdr:rowOff>19050</xdr:rowOff>
    </xdr:to>
    <xdr:pic>
      <xdr:nvPicPr>
        <xdr:cNvPr id="128" name="Picture 36" descr="http://www.nssl.noaa.gov/primer/tornado/images/tor_alley_lg.gif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64455675"/>
          <a:ext cx="7315200" cy="4781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414</xdr:row>
      <xdr:rowOff>0</xdr:rowOff>
    </xdr:from>
    <xdr:to>
      <xdr:col>7</xdr:col>
      <xdr:colOff>314325</xdr:colOff>
      <xdr:row>430</xdr:row>
      <xdr:rowOff>66675</xdr:rowOff>
    </xdr:to>
    <xdr:pic>
      <xdr:nvPicPr>
        <xdr:cNvPr id="129" name="Picture 33" descr="http://www.stormeyes.org/tornado/faq/lakeview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66760725"/>
          <a:ext cx="4772025" cy="31146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397</xdr:row>
      <xdr:rowOff>0</xdr:rowOff>
    </xdr:from>
    <xdr:to>
      <xdr:col>10</xdr:col>
      <xdr:colOff>209550</xdr:colOff>
      <xdr:row>402</xdr:row>
      <xdr:rowOff>123825</xdr:rowOff>
    </xdr:to>
    <xdr:pic>
      <xdr:nvPicPr>
        <xdr:cNvPr id="130" name="Picture 26" descr="http://t1.gstatic.com/images?q=tbn:sJLFf1jyGPU06M:http://tarotcanada.org/TornadoLightning.jpg">
          <a:hlinkClick xmlns:r="http://schemas.openxmlformats.org/officeDocument/2006/relationships" r:id="rId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876800" y="63522225"/>
          <a:ext cx="1428750" cy="107632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47625</xdr:colOff>
      <xdr:row>410</xdr:row>
      <xdr:rowOff>0</xdr:rowOff>
    </xdr:from>
    <xdr:to>
      <xdr:col>13</xdr:col>
      <xdr:colOff>432707</xdr:colOff>
      <xdr:row>415</xdr:row>
      <xdr:rowOff>76200</xdr:rowOff>
    </xdr:to>
    <xdr:pic>
      <xdr:nvPicPr>
        <xdr:cNvPr id="131" name="Picture 32" descr="http://t1.gstatic.com/images?q=tbn:BJKxozlKzepAkM:http://i.ehow.com/images/GlobalPhoto/Articles/4783391/tornado1-massivewellorganizedF2tornado-main_Full.jpg">
          <a:hlinkClick xmlns:r="http://schemas.openxmlformats.org/officeDocument/2006/relationships" r:id="rId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753225" y="65998725"/>
          <a:ext cx="1604282" cy="10287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38099</xdr:colOff>
      <xdr:row>403</xdr:row>
      <xdr:rowOff>85724</xdr:rowOff>
    </xdr:from>
    <xdr:to>
      <xdr:col>10</xdr:col>
      <xdr:colOff>314966</xdr:colOff>
      <xdr:row>410</xdr:row>
      <xdr:rowOff>38100</xdr:rowOff>
    </xdr:to>
    <xdr:pic>
      <xdr:nvPicPr>
        <xdr:cNvPr id="132" name="Picture 28" descr="http://t0.gstatic.com/images?q=tbn:1MlwjdSGOKxJbM:http://i.ehow.com/images/GlobalPhoto/Articles/5102567/tornado-main_Full.jpg">
          <a:hlinkClick xmlns:r="http://schemas.openxmlformats.org/officeDocument/2006/relationships" r:id="rId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914899" y="69894449"/>
          <a:ext cx="1496067" cy="128587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19050</xdr:colOff>
      <xdr:row>416</xdr:row>
      <xdr:rowOff>19050</xdr:rowOff>
    </xdr:from>
    <xdr:to>
      <xdr:col>13</xdr:col>
      <xdr:colOff>400050</xdr:colOff>
      <xdr:row>422</xdr:row>
      <xdr:rowOff>85650</xdr:rowOff>
    </xdr:to>
    <xdr:pic>
      <xdr:nvPicPr>
        <xdr:cNvPr id="133" name="Picture 24" descr="http://t2.gstatic.com/images?q=tbn:Ga_u0moq7QxxWM:http://www.lancelhoff.com/wp-content/uploads/2008/06/tornado.jpg">
          <a:hlinkClick xmlns:r="http://schemas.openxmlformats.org/officeDocument/2006/relationships" r:id="rId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724650" y="67160775"/>
          <a:ext cx="1600200" cy="12096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38100</xdr:colOff>
      <xdr:row>410</xdr:row>
      <xdr:rowOff>171450</xdr:rowOff>
    </xdr:from>
    <xdr:to>
      <xdr:col>10</xdr:col>
      <xdr:colOff>266700</xdr:colOff>
      <xdr:row>421</xdr:row>
      <xdr:rowOff>1664</xdr:rowOff>
    </xdr:to>
    <xdr:pic>
      <xdr:nvPicPr>
        <xdr:cNvPr id="134" name="Picture 30" descr="http://t3.gstatic.com/images?q=tbn:_pnvZACdbq9-zM:http://www.ladonia.net/new_herald/wp-content/uploads/2007/03/turning%2520torso%2520tornado.JPG">
          <a:hlinkClick xmlns:r="http://schemas.openxmlformats.org/officeDocument/2006/relationships" r:id="rId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914900" y="71313675"/>
          <a:ext cx="1447800" cy="1925714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38100</xdr:colOff>
      <xdr:row>397</xdr:row>
      <xdr:rowOff>0</xdr:rowOff>
    </xdr:from>
    <xdr:to>
      <xdr:col>13</xdr:col>
      <xdr:colOff>424962</xdr:colOff>
      <xdr:row>402</xdr:row>
      <xdr:rowOff>114300</xdr:rowOff>
    </xdr:to>
    <xdr:pic>
      <xdr:nvPicPr>
        <xdr:cNvPr id="135" name="Picture 29" descr="http://t2.gstatic.com/images?q=tbn:cMMmHbNrXwy7uM:http://icons.wunderground.com/data/wximagenew/a/ABMPHOTOLOVER/0.jpg">
          <a:hlinkClick xmlns:r="http://schemas.openxmlformats.org/officeDocument/2006/relationships" r:id="rId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743700" y="63522225"/>
          <a:ext cx="1606062" cy="106680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38100</xdr:colOff>
      <xdr:row>403</xdr:row>
      <xdr:rowOff>19049</xdr:rowOff>
    </xdr:from>
    <xdr:to>
      <xdr:col>13</xdr:col>
      <xdr:colOff>438150</xdr:colOff>
      <xdr:row>409</xdr:row>
      <xdr:rowOff>117080</xdr:rowOff>
    </xdr:to>
    <xdr:pic>
      <xdr:nvPicPr>
        <xdr:cNvPr id="136" name="Picture 41" descr="http://t1.gstatic.com/images?q=tbn:4QCxIxg5jKDFuM:http://www.isavo.com/pic409/tornado1.jpg">
          <a:hlinkClick xmlns:r="http://schemas.openxmlformats.org/officeDocument/2006/relationships" r:id="rId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743700" y="64684274"/>
          <a:ext cx="1619250" cy="124103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76200</xdr:colOff>
      <xdr:row>421</xdr:row>
      <xdr:rowOff>114299</xdr:rowOff>
    </xdr:from>
    <xdr:to>
      <xdr:col>10</xdr:col>
      <xdr:colOff>291162</xdr:colOff>
      <xdr:row>429</xdr:row>
      <xdr:rowOff>104774</xdr:rowOff>
    </xdr:to>
    <xdr:pic>
      <xdr:nvPicPr>
        <xdr:cNvPr id="137" name="Picture 1" descr="http://t0.gstatic.com/images?q=tbn:FfHoH7saD7NIRM:http://blogsimages.skynet.be/images_v2/002/577/110/20080119/dyn003_original_500_529_pjpeg_2577110_9ee77d936ced2de49dbce9aad7b91dbe.jpg">
          <a:hlinkClick xmlns:r="http://schemas.openxmlformats.org/officeDocument/2006/relationships" r:id="rId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953000" y="73352024"/>
          <a:ext cx="1434162" cy="15144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57150</xdr:colOff>
      <xdr:row>423</xdr:row>
      <xdr:rowOff>19050</xdr:rowOff>
    </xdr:from>
    <xdr:to>
      <xdr:col>13</xdr:col>
      <xdr:colOff>361950</xdr:colOff>
      <xdr:row>429</xdr:row>
      <xdr:rowOff>72672</xdr:rowOff>
    </xdr:to>
    <xdr:pic>
      <xdr:nvPicPr>
        <xdr:cNvPr id="139" name="Picture 27" descr="http://t3.gstatic.com/images?q=tbn:ZrafEUaeh6w5lM:http://www.zonezero.com/exposiciones/road/images/eleventh/tornado.jpg">
          <a:hlinkClick xmlns:r="http://schemas.openxmlformats.org/officeDocument/2006/relationships" r:id="rId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762750" y="68494275"/>
          <a:ext cx="1524000" cy="1196622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76200</xdr:colOff>
      <xdr:row>378</xdr:row>
      <xdr:rowOff>133349</xdr:rowOff>
    </xdr:from>
    <xdr:to>
      <xdr:col>13</xdr:col>
      <xdr:colOff>266700</xdr:colOff>
      <xdr:row>387</xdr:row>
      <xdr:rowOff>49678</xdr:rowOff>
    </xdr:to>
    <xdr:pic>
      <xdr:nvPicPr>
        <xdr:cNvPr id="140" name="Picture 31" descr="http://t2.gstatic.com/images?q=tbn:v7o2ReRPEMB8cM:http://www.iselinge.nl/Scholenplein/pabolessen/00012fnatuurverschijnselen/Tornado%27s%25201.jpg">
          <a:hlinkClick xmlns:r="http://schemas.openxmlformats.org/officeDocument/2006/relationships" r:id="rId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781800" y="65941574"/>
          <a:ext cx="1409700" cy="1630829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228600</xdr:colOff>
      <xdr:row>387</xdr:row>
      <xdr:rowOff>76200</xdr:rowOff>
    </xdr:from>
    <xdr:to>
      <xdr:col>13</xdr:col>
      <xdr:colOff>341978</xdr:colOff>
      <xdr:row>396</xdr:row>
      <xdr:rowOff>0</xdr:rowOff>
    </xdr:to>
    <xdr:pic>
      <xdr:nvPicPr>
        <xdr:cNvPr id="141" name="Picture 34" descr="http://t0.gstatic.com/images?q=tbn:sMFocDP6upRQ3M:http://mmem.spschools.org/grade5science/weather/tornadodiagram.jpeg">
          <a:hlinkClick xmlns:r="http://schemas.openxmlformats.org/officeDocument/2006/relationships" r:id="rId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324600" y="67598925"/>
          <a:ext cx="1942178" cy="1638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5</xdr:col>
      <xdr:colOff>95250</xdr:colOff>
      <xdr:row>465</xdr:row>
      <xdr:rowOff>0</xdr:rowOff>
    </xdr:to>
    <xdr:pic>
      <xdr:nvPicPr>
        <xdr:cNvPr id="142" name="Picture 40" descr="AMAZING FIRE TORNADO - CALIFORNIA WILDFIRES 200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75523725"/>
          <a:ext cx="3333750" cy="55245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435</xdr:row>
      <xdr:rowOff>190499</xdr:rowOff>
    </xdr:from>
    <xdr:to>
      <xdr:col>8</xdr:col>
      <xdr:colOff>476250</xdr:colOff>
      <xdr:row>447</xdr:row>
      <xdr:rowOff>155096</xdr:rowOff>
    </xdr:to>
    <xdr:pic>
      <xdr:nvPicPr>
        <xdr:cNvPr id="143" name="Picture 44" descr="http://t1.gstatic.com/images?q=tbn:PMElZp5XXXrbiM:http://mayhem-chaos.net/photoblog/images/fire_tornado.jpg">
          <a:hlinkClick xmlns:r="http://schemas.openxmlformats.org/officeDocument/2006/relationships" r:id="rId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657600" y="75523724"/>
          <a:ext cx="1695450" cy="225059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469</xdr:row>
      <xdr:rowOff>0</xdr:rowOff>
    </xdr:from>
    <xdr:to>
      <xdr:col>7</xdr:col>
      <xdr:colOff>304800</xdr:colOff>
      <xdr:row>485</xdr:row>
      <xdr:rowOff>9525</xdr:rowOff>
    </xdr:to>
    <xdr:pic>
      <xdr:nvPicPr>
        <xdr:cNvPr id="144" name="Picture 5" descr="http://normviss.files.wordpress.com/2008/09/ike19.jpg?w=500&amp;h=321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81619725"/>
          <a:ext cx="4762500" cy="305752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609599</xdr:colOff>
      <xdr:row>436</xdr:row>
      <xdr:rowOff>0</xdr:rowOff>
    </xdr:from>
    <xdr:to>
      <xdr:col>13</xdr:col>
      <xdr:colOff>345934</xdr:colOff>
      <xdr:row>444</xdr:row>
      <xdr:rowOff>114300</xdr:rowOff>
    </xdr:to>
    <xdr:pic>
      <xdr:nvPicPr>
        <xdr:cNvPr id="145" name="Picture 43" descr="http://t2.gstatic.com/images?q=tbn:DbUaRMkre6ikcM:http://wallpapers.leovacity.be/images/Bliksem_tornado_wallpaper.jpg">
          <a:hlinkClick xmlns:r="http://schemas.openxmlformats.org/officeDocument/2006/relationships" r:id="rId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095999" y="75714225"/>
          <a:ext cx="2174735" cy="16383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171450</xdr:colOff>
      <xdr:row>125</xdr:row>
      <xdr:rowOff>35241</xdr:rowOff>
    </xdr:from>
    <xdr:to>
      <xdr:col>10</xdr:col>
      <xdr:colOff>334910</xdr:colOff>
      <xdr:row>138</xdr:row>
      <xdr:rowOff>19049</xdr:rowOff>
    </xdr:to>
    <xdr:pic>
      <xdr:nvPicPr>
        <xdr:cNvPr id="147" name="Picture 3" descr="http://upload.wikimedia.org/wikipedia/commons/thumb/6/61/AxialTiltObliquity.png/280px-AxialTiltObliquity.png">
          <a:hlinkClick xmlns:r="http://schemas.openxmlformats.org/officeDocument/2006/relationships" r:id="rId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409950" y="24304941"/>
          <a:ext cx="3211460" cy="24888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490</xdr:row>
      <xdr:rowOff>0</xdr:rowOff>
    </xdr:from>
    <xdr:to>
      <xdr:col>4</xdr:col>
      <xdr:colOff>228600</xdr:colOff>
      <xdr:row>500</xdr:row>
      <xdr:rowOff>85725</xdr:rowOff>
    </xdr:to>
    <xdr:pic>
      <xdr:nvPicPr>
        <xdr:cNvPr id="148" name="Picture 11" descr="http://upload.wikimedia.org/wikipedia/commons/3/3d/Coriolis_effect11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4191000"/>
          <a:ext cx="2857500" cy="1990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510</xdr:row>
      <xdr:rowOff>0</xdr:rowOff>
    </xdr:from>
    <xdr:to>
      <xdr:col>4</xdr:col>
      <xdr:colOff>419100</xdr:colOff>
      <xdr:row>522</xdr:row>
      <xdr:rowOff>0</xdr:rowOff>
    </xdr:to>
    <xdr:pic>
      <xdr:nvPicPr>
        <xdr:cNvPr id="1025" name="Picture 1" descr="http://www-paoc.mit.edu/labweb/lab5/still2circle.bmp">
          <a:hlinkClick xmlns:r="http://schemas.openxmlformats.org/officeDocument/2006/relationships" r:id="rId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87906225"/>
          <a:ext cx="3048000" cy="22860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361950</xdr:colOff>
      <xdr:row>47</xdr:row>
      <xdr:rowOff>161925</xdr:rowOff>
    </xdr:from>
    <xdr:to>
      <xdr:col>14</xdr:col>
      <xdr:colOff>19050</xdr:colOff>
      <xdr:row>61</xdr:row>
      <xdr:rowOff>51979</xdr:rowOff>
    </xdr:to>
    <xdr:pic>
      <xdr:nvPicPr>
        <xdr:cNvPr id="1026" name="Picture 2" descr="http://www.kennislink.nl/upload/83515_962_1024484522646-coriolis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5429250" y="9344025"/>
          <a:ext cx="3314700" cy="2557054"/>
        </a:xfrm>
        <a:prstGeom prst="rect">
          <a:avLst/>
        </a:prstGeom>
        <a:noFill/>
      </xdr:spPr>
    </xdr:pic>
    <xdr:clientData/>
  </xdr:twoCellAnchor>
  <xdr:twoCellAnchor>
    <xdr:from>
      <xdr:col>5</xdr:col>
      <xdr:colOff>152400</xdr:colOff>
      <xdr:row>469</xdr:row>
      <xdr:rowOff>180975</xdr:rowOff>
    </xdr:from>
    <xdr:to>
      <xdr:col>7</xdr:col>
      <xdr:colOff>342900</xdr:colOff>
      <xdr:row>471</xdr:row>
      <xdr:rowOff>85725</xdr:rowOff>
    </xdr:to>
    <xdr:sp macro="" textlink="">
      <xdr:nvSpPr>
        <xdr:cNvPr id="89" name="Tekstvak 88"/>
        <xdr:cNvSpPr txBox="1"/>
      </xdr:nvSpPr>
      <xdr:spPr>
        <a:xfrm>
          <a:off x="3200400" y="83324700"/>
          <a:ext cx="1409700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100" b="1"/>
            <a:t>WAT</a:t>
          </a:r>
          <a:r>
            <a:rPr lang="nl-NL" sz="1100" b="1" baseline="0"/>
            <a:t> DOET U HIER?</a:t>
          </a:r>
          <a:endParaRPr lang="nl-NL" sz="1100" b="1"/>
        </a:p>
      </xdr:txBody>
    </xdr:sp>
    <xdr:clientData/>
  </xdr:twoCellAnchor>
  <xdr:twoCellAnchor>
    <xdr:from>
      <xdr:col>6</xdr:col>
      <xdr:colOff>209550</xdr:colOff>
      <xdr:row>38</xdr:row>
      <xdr:rowOff>104775</xdr:rowOff>
    </xdr:from>
    <xdr:to>
      <xdr:col>6</xdr:col>
      <xdr:colOff>438150</xdr:colOff>
      <xdr:row>38</xdr:row>
      <xdr:rowOff>106363</xdr:rowOff>
    </xdr:to>
    <xdr:cxnSp macro="">
      <xdr:nvCxnSpPr>
        <xdr:cNvPr id="92" name="Rechte verbindingslijn met pijl 91"/>
        <xdr:cNvCxnSpPr/>
      </xdr:nvCxnSpPr>
      <xdr:spPr>
        <a:xfrm>
          <a:off x="3867150" y="7381875"/>
          <a:ext cx="228600" cy="1588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571500</xdr:colOff>
      <xdr:row>38</xdr:row>
      <xdr:rowOff>104775</xdr:rowOff>
    </xdr:from>
    <xdr:to>
      <xdr:col>12</xdr:col>
      <xdr:colOff>190500</xdr:colOff>
      <xdr:row>38</xdr:row>
      <xdr:rowOff>106363</xdr:rowOff>
    </xdr:to>
    <xdr:cxnSp macro="">
      <xdr:nvCxnSpPr>
        <xdr:cNvPr id="93" name="Rechte verbindingslijn met pijl 92"/>
        <xdr:cNvCxnSpPr/>
      </xdr:nvCxnSpPr>
      <xdr:spPr>
        <a:xfrm>
          <a:off x="7277100" y="7381875"/>
          <a:ext cx="228600" cy="1588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142</xdr:row>
      <xdr:rowOff>0</xdr:rowOff>
    </xdr:from>
    <xdr:to>
      <xdr:col>2</xdr:col>
      <xdr:colOff>438150</xdr:colOff>
      <xdr:row>154</xdr:row>
      <xdr:rowOff>0</xdr:rowOff>
    </xdr:to>
    <xdr:pic>
      <xdr:nvPicPr>
        <xdr:cNvPr id="91" name="Picture 1" descr="http://upload.wikimedia.org/wikipedia/commons/a/a1/Foucault_pendulum_animated.gif">
          <a:hlinkClick xmlns:r="http://schemas.openxmlformats.org/officeDocument/2006/relationships" r:id="rId69"/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0" y="38319075"/>
          <a:ext cx="1714500" cy="22860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19050</xdr:colOff>
      <xdr:row>48</xdr:row>
      <xdr:rowOff>66675</xdr:rowOff>
    </xdr:from>
    <xdr:to>
      <xdr:col>4</xdr:col>
      <xdr:colOff>19050</xdr:colOff>
      <xdr:row>68</xdr:row>
      <xdr:rowOff>9525</xdr:rowOff>
    </xdr:to>
    <xdr:cxnSp macro="">
      <xdr:nvCxnSpPr>
        <xdr:cNvPr id="102" name="Rechte verbindingslijn 101"/>
        <xdr:cNvCxnSpPr/>
      </xdr:nvCxnSpPr>
      <xdr:spPr>
        <a:xfrm rot="5400000">
          <a:off x="771525" y="11315700"/>
          <a:ext cx="37528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295275</xdr:colOff>
      <xdr:row>61</xdr:row>
      <xdr:rowOff>38100</xdr:rowOff>
    </xdr:from>
    <xdr:to>
      <xdr:col>4</xdr:col>
      <xdr:colOff>114300</xdr:colOff>
      <xdr:row>61</xdr:row>
      <xdr:rowOff>47625</xdr:rowOff>
    </xdr:to>
    <xdr:cxnSp macro="">
      <xdr:nvCxnSpPr>
        <xdr:cNvPr id="105" name="Rechte verbindingslijn 104"/>
        <xdr:cNvCxnSpPr/>
      </xdr:nvCxnSpPr>
      <xdr:spPr>
        <a:xfrm>
          <a:off x="295275" y="11887200"/>
          <a:ext cx="2447925" cy="9525"/>
        </a:xfrm>
        <a:prstGeom prst="line">
          <a:avLst/>
        </a:prstGeom>
        <a:ln>
          <a:solidFill>
            <a:srgbClr val="FF0000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95250</xdr:colOff>
      <xdr:row>67</xdr:row>
      <xdr:rowOff>161925</xdr:rowOff>
    </xdr:from>
    <xdr:ext cx="3205173" cy="264560"/>
    <xdr:sp macro="" textlink="">
      <xdr:nvSpPr>
        <xdr:cNvPr id="109" name="Tekstvak 108"/>
        <xdr:cNvSpPr txBox="1"/>
      </xdr:nvSpPr>
      <xdr:spPr>
        <a:xfrm>
          <a:off x="95250" y="13154025"/>
          <a:ext cx="320517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NOORDELIJK HALFROND (AARDE DRAAIT LINKSOM)</a:t>
          </a:r>
        </a:p>
      </xdr:txBody>
    </xdr:sp>
    <xdr:clientData/>
  </xdr:oneCellAnchor>
  <xdr:twoCellAnchor>
    <xdr:from>
      <xdr:col>3</xdr:col>
      <xdr:colOff>15240</xdr:colOff>
      <xdr:row>204</xdr:row>
      <xdr:rowOff>91440</xdr:rowOff>
    </xdr:from>
    <xdr:to>
      <xdr:col>3</xdr:col>
      <xdr:colOff>807720</xdr:colOff>
      <xdr:row>208</xdr:row>
      <xdr:rowOff>99060</xdr:rowOff>
    </xdr:to>
    <xdr:sp macro="" textlink="">
      <xdr:nvSpPr>
        <xdr:cNvPr id="96" name="Boog 95"/>
        <xdr:cNvSpPr/>
      </xdr:nvSpPr>
      <xdr:spPr>
        <a:xfrm>
          <a:off x="1844040" y="37658040"/>
          <a:ext cx="792480" cy="739140"/>
        </a:xfrm>
        <a:prstGeom prst="arc">
          <a:avLst>
            <a:gd name="adj1" fmla="val 13364726"/>
            <a:gd name="adj2" fmla="val 8378128"/>
          </a:avLst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3</xdr:col>
      <xdr:colOff>213360</xdr:colOff>
      <xdr:row>206</xdr:row>
      <xdr:rowOff>129540</xdr:rowOff>
    </xdr:from>
    <xdr:ext cx="540597" cy="264560"/>
    <xdr:sp macro="" textlink="">
      <xdr:nvSpPr>
        <xdr:cNvPr id="100" name="Tekstvak 99"/>
        <xdr:cNvSpPr txBox="1"/>
      </xdr:nvSpPr>
      <xdr:spPr>
        <a:xfrm>
          <a:off x="2042160" y="38061900"/>
          <a:ext cx="54059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HOUR</a:t>
          </a:r>
        </a:p>
      </xdr:txBody>
    </xdr:sp>
    <xdr:clientData/>
  </xdr:oneCellAnchor>
  <xdr:oneCellAnchor>
    <xdr:from>
      <xdr:col>3</xdr:col>
      <xdr:colOff>220980</xdr:colOff>
      <xdr:row>204</xdr:row>
      <xdr:rowOff>137160</xdr:rowOff>
    </xdr:from>
    <xdr:ext cx="554383" cy="436786"/>
    <xdr:sp macro="" textlink="">
      <xdr:nvSpPr>
        <xdr:cNvPr id="101" name="Tekstvak 100"/>
        <xdr:cNvSpPr txBox="1"/>
      </xdr:nvSpPr>
      <xdr:spPr>
        <a:xfrm>
          <a:off x="2049780" y="37703760"/>
          <a:ext cx="554383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HOOG</a:t>
          </a:r>
        </a:p>
        <a:p>
          <a:r>
            <a:rPr lang="nl-NL" sz="1100" b="1"/>
            <a:t>HIGH</a:t>
          </a:r>
        </a:p>
      </xdr:txBody>
    </xdr:sp>
    <xdr:clientData/>
  </xdr:oneCellAnchor>
  <xdr:oneCellAnchor>
    <xdr:from>
      <xdr:col>5</xdr:col>
      <xdr:colOff>83820</xdr:colOff>
      <xdr:row>205</xdr:row>
      <xdr:rowOff>60960</xdr:rowOff>
    </xdr:from>
    <xdr:ext cx="505138" cy="436786"/>
    <xdr:sp macro="" textlink="">
      <xdr:nvSpPr>
        <xdr:cNvPr id="107" name="Tekstvak 106"/>
        <xdr:cNvSpPr txBox="1"/>
      </xdr:nvSpPr>
      <xdr:spPr>
        <a:xfrm>
          <a:off x="3345180" y="37810440"/>
          <a:ext cx="505138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LAAG</a:t>
          </a:r>
        </a:p>
        <a:p>
          <a:r>
            <a:rPr lang="nl-NL" sz="1100" b="1"/>
            <a:t>LOW</a:t>
          </a:r>
        </a:p>
      </xdr:txBody>
    </xdr:sp>
    <xdr:clientData/>
  </xdr:oneCellAnchor>
  <xdr:twoCellAnchor>
    <xdr:from>
      <xdr:col>4</xdr:col>
      <xdr:colOff>480060</xdr:colOff>
      <xdr:row>210</xdr:row>
      <xdr:rowOff>83820</xdr:rowOff>
    </xdr:from>
    <xdr:to>
      <xdr:col>6</xdr:col>
      <xdr:colOff>53340</xdr:colOff>
      <xdr:row>214</xdr:row>
      <xdr:rowOff>91440</xdr:rowOff>
    </xdr:to>
    <xdr:sp macro="" textlink="">
      <xdr:nvSpPr>
        <xdr:cNvPr id="108" name="Boog 107"/>
        <xdr:cNvSpPr/>
      </xdr:nvSpPr>
      <xdr:spPr>
        <a:xfrm>
          <a:off x="3131820" y="38747700"/>
          <a:ext cx="792480" cy="739140"/>
        </a:xfrm>
        <a:prstGeom prst="arc">
          <a:avLst>
            <a:gd name="adj1" fmla="val 13364726"/>
            <a:gd name="adj2" fmla="val 8378128"/>
          </a:avLst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601980</xdr:colOff>
      <xdr:row>210</xdr:row>
      <xdr:rowOff>91440</xdr:rowOff>
    </xdr:from>
    <xdr:to>
      <xdr:col>3</xdr:col>
      <xdr:colOff>784860</xdr:colOff>
      <xdr:row>214</xdr:row>
      <xdr:rowOff>99060</xdr:rowOff>
    </xdr:to>
    <xdr:sp macro="" textlink="">
      <xdr:nvSpPr>
        <xdr:cNvPr id="110" name="Boog 109"/>
        <xdr:cNvSpPr/>
      </xdr:nvSpPr>
      <xdr:spPr>
        <a:xfrm>
          <a:off x="1821180" y="38755320"/>
          <a:ext cx="792480" cy="739140"/>
        </a:xfrm>
        <a:prstGeom prst="arc">
          <a:avLst>
            <a:gd name="adj1" fmla="val 13364726"/>
            <a:gd name="adj2" fmla="val 8378128"/>
          </a:avLst>
        </a:prstGeom>
        <a:ln w="25400"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4</xdr:col>
      <xdr:colOff>510540</xdr:colOff>
      <xdr:row>204</xdr:row>
      <xdr:rowOff>83820</xdr:rowOff>
    </xdr:from>
    <xdr:to>
      <xdr:col>6</xdr:col>
      <xdr:colOff>83820</xdr:colOff>
      <xdr:row>208</xdr:row>
      <xdr:rowOff>91440</xdr:rowOff>
    </xdr:to>
    <xdr:sp macro="" textlink="">
      <xdr:nvSpPr>
        <xdr:cNvPr id="111" name="Boog 110"/>
        <xdr:cNvSpPr/>
      </xdr:nvSpPr>
      <xdr:spPr>
        <a:xfrm>
          <a:off x="3162300" y="37650420"/>
          <a:ext cx="792480" cy="739140"/>
        </a:xfrm>
        <a:prstGeom prst="arc">
          <a:avLst>
            <a:gd name="adj1" fmla="val 13364726"/>
            <a:gd name="adj2" fmla="val 8378128"/>
          </a:avLst>
        </a:prstGeom>
        <a:ln w="25400"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361950</xdr:colOff>
      <xdr:row>29</xdr:row>
      <xdr:rowOff>1587</xdr:rowOff>
    </xdr:from>
    <xdr:to>
      <xdr:col>4</xdr:col>
      <xdr:colOff>0</xdr:colOff>
      <xdr:row>29</xdr:row>
      <xdr:rowOff>9524</xdr:rowOff>
    </xdr:to>
    <xdr:cxnSp macro="">
      <xdr:nvCxnSpPr>
        <xdr:cNvPr id="22" name="Rechte verbindingslijn met pijl 21"/>
        <xdr:cNvCxnSpPr/>
      </xdr:nvCxnSpPr>
      <xdr:spPr>
        <a:xfrm rot="10800000" flipV="1">
          <a:off x="971550" y="5526087"/>
          <a:ext cx="1466850" cy="7937"/>
        </a:xfrm>
        <a:prstGeom prst="straightConnector1">
          <a:avLst/>
        </a:prstGeom>
        <a:ln w="25400">
          <a:solidFill>
            <a:srgbClr val="2C13E7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466728</xdr:colOff>
      <xdr:row>28</xdr:row>
      <xdr:rowOff>190499</xdr:rowOff>
    </xdr:from>
    <xdr:to>
      <xdr:col>2</xdr:col>
      <xdr:colOff>171451</xdr:colOff>
      <xdr:row>29</xdr:row>
      <xdr:rowOff>9525</xdr:rowOff>
    </xdr:to>
    <xdr:cxnSp macro="">
      <xdr:nvCxnSpPr>
        <xdr:cNvPr id="23" name="Rechte verbindingslijn met pijl 22"/>
        <xdr:cNvCxnSpPr/>
      </xdr:nvCxnSpPr>
      <xdr:spPr>
        <a:xfrm rot="10800000">
          <a:off x="1076328" y="5524499"/>
          <a:ext cx="314323" cy="9526"/>
        </a:xfrm>
        <a:prstGeom prst="straightConnector1">
          <a:avLst/>
        </a:prstGeom>
        <a:ln w="25400">
          <a:solidFill>
            <a:srgbClr val="2C13E7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333375</xdr:colOff>
      <xdr:row>23</xdr:row>
      <xdr:rowOff>9525</xdr:rowOff>
    </xdr:from>
    <xdr:to>
      <xdr:col>5</xdr:col>
      <xdr:colOff>276225</xdr:colOff>
      <xdr:row>35</xdr:row>
      <xdr:rowOff>9525</xdr:rowOff>
    </xdr:to>
    <xdr:sp macro="" textlink="">
      <xdr:nvSpPr>
        <xdr:cNvPr id="11" name="Ovaal 10"/>
        <xdr:cNvSpPr/>
      </xdr:nvSpPr>
      <xdr:spPr>
        <a:xfrm>
          <a:off x="1552575" y="4391025"/>
          <a:ext cx="1771650" cy="2286000"/>
        </a:xfrm>
        <a:prstGeom prst="ellipse">
          <a:avLst/>
        </a:prstGeom>
        <a:solidFill>
          <a:schemeClr val="accent1">
            <a:alpha val="46000"/>
          </a:schemeClr>
        </a:solidFill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133350</xdr:colOff>
      <xdr:row>22</xdr:row>
      <xdr:rowOff>142875</xdr:rowOff>
    </xdr:from>
    <xdr:to>
      <xdr:col>7</xdr:col>
      <xdr:colOff>190500</xdr:colOff>
      <xdr:row>34</xdr:row>
      <xdr:rowOff>47625</xdr:rowOff>
    </xdr:to>
    <xdr:cxnSp macro="">
      <xdr:nvCxnSpPr>
        <xdr:cNvPr id="17" name="Rechte verbindingslijn met pijl 16"/>
        <xdr:cNvCxnSpPr/>
      </xdr:nvCxnSpPr>
      <xdr:spPr>
        <a:xfrm flipV="1">
          <a:off x="742950" y="4333875"/>
          <a:ext cx="3714750" cy="2190750"/>
        </a:xfrm>
        <a:prstGeom prst="straightConnector1">
          <a:avLst/>
        </a:prstGeom>
        <a:ln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361950</xdr:colOff>
      <xdr:row>29</xdr:row>
      <xdr:rowOff>1587</xdr:rowOff>
    </xdr:from>
    <xdr:to>
      <xdr:col>25</xdr:col>
      <xdr:colOff>0</xdr:colOff>
      <xdr:row>29</xdr:row>
      <xdr:rowOff>9524</xdr:rowOff>
    </xdr:to>
    <xdr:cxnSp macro="">
      <xdr:nvCxnSpPr>
        <xdr:cNvPr id="83" name="Rechte verbindingslijn met pijl 82"/>
        <xdr:cNvCxnSpPr/>
      </xdr:nvCxnSpPr>
      <xdr:spPr>
        <a:xfrm rot="10800000" flipV="1">
          <a:off x="971550" y="5526087"/>
          <a:ext cx="1466850" cy="7937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466728</xdr:colOff>
      <xdr:row>28</xdr:row>
      <xdr:rowOff>190499</xdr:rowOff>
    </xdr:from>
    <xdr:to>
      <xdr:col>23</xdr:col>
      <xdr:colOff>171451</xdr:colOff>
      <xdr:row>29</xdr:row>
      <xdr:rowOff>9525</xdr:rowOff>
    </xdr:to>
    <xdr:cxnSp macro="">
      <xdr:nvCxnSpPr>
        <xdr:cNvPr id="84" name="Rechte verbindingslijn met pijl 83"/>
        <xdr:cNvCxnSpPr/>
      </xdr:nvCxnSpPr>
      <xdr:spPr>
        <a:xfrm rot="10800000">
          <a:off x="1076328" y="5524499"/>
          <a:ext cx="314323" cy="9526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85724</xdr:colOff>
      <xdr:row>157</xdr:row>
      <xdr:rowOff>180975</xdr:rowOff>
    </xdr:from>
    <xdr:to>
      <xdr:col>4</xdr:col>
      <xdr:colOff>387095</xdr:colOff>
      <xdr:row>168</xdr:row>
      <xdr:rowOff>28575</xdr:rowOff>
    </xdr:to>
    <xdr:pic>
      <xdr:nvPicPr>
        <xdr:cNvPr id="3" name="Picture 2" descr="http://t0.gstatic.com/images?q=tbn:PE2A2s1Bk17jiM:http://www.schoolplaten.com/draaimolen-pretpark-t8396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4" y="3228975"/>
          <a:ext cx="2739771" cy="1943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45</xdr:row>
      <xdr:rowOff>0</xdr:rowOff>
    </xdr:from>
    <xdr:to>
      <xdr:col>2</xdr:col>
      <xdr:colOff>304800</xdr:colOff>
      <xdr:row>56</xdr:row>
      <xdr:rowOff>152400</xdr:rowOff>
    </xdr:to>
    <xdr:pic>
      <xdr:nvPicPr>
        <xdr:cNvPr id="3073" name="Picture 1" descr="http://upload.wikimedia.org/wikipedia/commons/thumb/b/b9/Gyroskop.jpg/150px-Gyroskop.jp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" y="8572500"/>
          <a:ext cx="1428750" cy="2247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142875</xdr:colOff>
      <xdr:row>184</xdr:row>
      <xdr:rowOff>104775</xdr:rowOff>
    </xdr:to>
    <xdr:pic>
      <xdr:nvPicPr>
        <xdr:cNvPr id="3074" name="Picture 2" descr="http://nl.wikipedia.org/skins-1.5/common/images/magnify-clip.png">
          <a:hlinkClick xmlns:r="http://schemas.openxmlformats.org/officeDocument/2006/relationships" r:id="rId3" tooltip="Vergrote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0668000"/>
          <a:ext cx="142875" cy="104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</xdr:colOff>
      <xdr:row>68</xdr:row>
      <xdr:rowOff>57150</xdr:rowOff>
    </xdr:from>
    <xdr:to>
      <xdr:col>4</xdr:col>
      <xdr:colOff>476250</xdr:colOff>
      <xdr:row>86</xdr:row>
      <xdr:rowOff>161925</xdr:rowOff>
    </xdr:to>
    <xdr:pic>
      <xdr:nvPicPr>
        <xdr:cNvPr id="7" name="Picture 1" descr="http://www.kennislink.nl/upload/220371_962_1228379395120-aarde1.jpg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" y="2152650"/>
          <a:ext cx="2857500" cy="35718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157</xdr:row>
      <xdr:rowOff>190499</xdr:rowOff>
    </xdr:from>
    <xdr:to>
      <xdr:col>8</xdr:col>
      <xdr:colOff>247650</xdr:colOff>
      <xdr:row>168</xdr:row>
      <xdr:rowOff>19514</xdr:rowOff>
    </xdr:to>
    <xdr:pic>
      <xdr:nvPicPr>
        <xdr:cNvPr id="8193" name="Picture 1" descr="http://t1.gstatic.com/images?q=tbn:SWURUbrWk2hwiM:http://sultanofsnow.files.wordpress.com/2009/02/roller-coaster.jpg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48000" y="3238499"/>
          <a:ext cx="2076450" cy="19245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342900</xdr:colOff>
      <xdr:row>171</xdr:row>
      <xdr:rowOff>0</xdr:rowOff>
    </xdr:from>
    <xdr:to>
      <xdr:col>6</xdr:col>
      <xdr:colOff>377598</xdr:colOff>
      <xdr:row>181</xdr:row>
      <xdr:rowOff>9525</xdr:rowOff>
    </xdr:to>
    <xdr:pic>
      <xdr:nvPicPr>
        <xdr:cNvPr id="8195" name="Picture 3" descr="http://t3.gstatic.com/images?q=tbn:MiA_-8LM5YgrnM:http://kathika.com/wp-content/uploads/shutterstock_roller_coaster.jpg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219700" y="3238499"/>
          <a:ext cx="3692298" cy="19145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10</xdr:col>
      <xdr:colOff>162878</xdr:colOff>
      <xdr:row>181</xdr:row>
      <xdr:rowOff>38100</xdr:rowOff>
    </xdr:to>
    <xdr:pic>
      <xdr:nvPicPr>
        <xdr:cNvPr id="8196" name="Picture 4" descr="http://t1.gstatic.com/images?q=tbn:XfRdUMkdukBy-M:http://static.howstuffworks.com/gif/roller-coaster-force.gif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144000" y="3238500"/>
          <a:ext cx="1991678" cy="19431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90</xdr:row>
      <xdr:rowOff>0</xdr:rowOff>
    </xdr:from>
    <xdr:to>
      <xdr:col>7</xdr:col>
      <xdr:colOff>9525</xdr:colOff>
      <xdr:row>90</xdr:row>
      <xdr:rowOff>9525</xdr:rowOff>
    </xdr:to>
    <xdr:pic>
      <xdr:nvPicPr>
        <xdr:cNvPr id="1025" name="Picture 1" descr="http://s.ytimg.com/yt/img/pixel-vfl73.gif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267200" y="4762500"/>
          <a:ext cx="9525" cy="95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93</xdr:row>
      <xdr:rowOff>0</xdr:rowOff>
    </xdr:from>
    <xdr:to>
      <xdr:col>7</xdr:col>
      <xdr:colOff>9525</xdr:colOff>
      <xdr:row>93</xdr:row>
      <xdr:rowOff>9525</xdr:rowOff>
    </xdr:to>
    <xdr:pic>
      <xdr:nvPicPr>
        <xdr:cNvPr id="1026" name="Picture 2" descr="http://s.ytimg.com/yt/img/pixel-vfl73.gif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267200" y="5372100"/>
          <a:ext cx="9525" cy="9525"/>
        </a:xfrm>
        <a:prstGeom prst="rect">
          <a:avLst/>
        </a:prstGeom>
        <a:noFill/>
      </xdr:spPr>
    </xdr:pic>
    <xdr:clientData/>
  </xdr:twoCellAnchor>
  <xdr:twoCellAnchor>
    <xdr:from>
      <xdr:col>0</xdr:col>
      <xdr:colOff>476250</xdr:colOff>
      <xdr:row>28</xdr:row>
      <xdr:rowOff>180975</xdr:rowOff>
    </xdr:from>
    <xdr:to>
      <xdr:col>7</xdr:col>
      <xdr:colOff>323850</xdr:colOff>
      <xdr:row>29</xdr:row>
      <xdr:rowOff>0</xdr:rowOff>
    </xdr:to>
    <xdr:cxnSp macro="">
      <xdr:nvCxnSpPr>
        <xdr:cNvPr id="13" name="Rechte verbindingslijn met pijl 12"/>
        <xdr:cNvCxnSpPr/>
      </xdr:nvCxnSpPr>
      <xdr:spPr>
        <a:xfrm flipV="1">
          <a:off x="476250" y="5514975"/>
          <a:ext cx="4114800" cy="95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608806</xdr:colOff>
      <xdr:row>20</xdr:row>
      <xdr:rowOff>104775</xdr:rowOff>
    </xdr:from>
    <xdr:to>
      <xdr:col>4</xdr:col>
      <xdr:colOff>0</xdr:colOff>
      <xdr:row>37</xdr:row>
      <xdr:rowOff>29369</xdr:rowOff>
    </xdr:to>
    <xdr:cxnSp macro="">
      <xdr:nvCxnSpPr>
        <xdr:cNvPr id="19" name="Rechte verbindingslijn met pijl 18"/>
        <xdr:cNvCxnSpPr/>
      </xdr:nvCxnSpPr>
      <xdr:spPr>
        <a:xfrm rot="5400000" flipH="1" flipV="1">
          <a:off x="856456" y="5495925"/>
          <a:ext cx="3163094" cy="79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609599</xdr:colOff>
      <xdr:row>36</xdr:row>
      <xdr:rowOff>28578</xdr:rowOff>
    </xdr:from>
    <xdr:to>
      <xdr:col>4</xdr:col>
      <xdr:colOff>0</xdr:colOff>
      <xdr:row>37</xdr:row>
      <xdr:rowOff>28574</xdr:rowOff>
    </xdr:to>
    <xdr:cxnSp macro="">
      <xdr:nvCxnSpPr>
        <xdr:cNvPr id="24" name="Rechte verbindingslijn met pijl 23"/>
        <xdr:cNvCxnSpPr/>
      </xdr:nvCxnSpPr>
      <xdr:spPr>
        <a:xfrm rot="16200000" flipH="1">
          <a:off x="2343152" y="6981825"/>
          <a:ext cx="190496" cy="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495300</xdr:colOff>
      <xdr:row>32</xdr:row>
      <xdr:rowOff>57150</xdr:rowOff>
    </xdr:from>
    <xdr:to>
      <xdr:col>2</xdr:col>
      <xdr:colOff>152400</xdr:colOff>
      <xdr:row>33</xdr:row>
      <xdr:rowOff>28575</xdr:rowOff>
    </xdr:to>
    <xdr:cxnSp macro="">
      <xdr:nvCxnSpPr>
        <xdr:cNvPr id="32" name="Rechte verbindingslijn met pijl 31"/>
        <xdr:cNvCxnSpPr/>
      </xdr:nvCxnSpPr>
      <xdr:spPr>
        <a:xfrm flipV="1">
          <a:off x="1104900" y="6343650"/>
          <a:ext cx="266700" cy="161925"/>
        </a:xfrm>
        <a:prstGeom prst="straightConnector1">
          <a:avLst/>
        </a:prstGeom>
        <a:ln w="25400">
          <a:solidFill>
            <a:srgbClr val="7030A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247650</xdr:colOff>
      <xdr:row>28</xdr:row>
      <xdr:rowOff>180975</xdr:rowOff>
    </xdr:from>
    <xdr:to>
      <xdr:col>7</xdr:col>
      <xdr:colOff>0</xdr:colOff>
      <xdr:row>30</xdr:row>
      <xdr:rowOff>9525</xdr:rowOff>
    </xdr:to>
    <xdr:cxnSp macro="">
      <xdr:nvCxnSpPr>
        <xdr:cNvPr id="40" name="Rechte verbindingslijn met pijl 39"/>
        <xdr:cNvCxnSpPr/>
      </xdr:nvCxnSpPr>
      <xdr:spPr>
        <a:xfrm rot="10800000" flipV="1">
          <a:off x="3905250" y="5514975"/>
          <a:ext cx="361950" cy="209550"/>
        </a:xfrm>
        <a:prstGeom prst="straightConnector1">
          <a:avLst/>
        </a:prstGeom>
        <a:ln w="222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27</xdr:row>
      <xdr:rowOff>161925</xdr:rowOff>
    </xdr:from>
    <xdr:to>
      <xdr:col>1</xdr:col>
      <xdr:colOff>361950</xdr:colOff>
      <xdr:row>28</xdr:row>
      <xdr:rowOff>180975</xdr:rowOff>
    </xdr:to>
    <xdr:cxnSp macro="">
      <xdr:nvCxnSpPr>
        <xdr:cNvPr id="42" name="Rechte verbindingslijn met pijl 41"/>
        <xdr:cNvCxnSpPr/>
      </xdr:nvCxnSpPr>
      <xdr:spPr>
        <a:xfrm rot="10800000" flipV="1">
          <a:off x="609600" y="5305425"/>
          <a:ext cx="361950" cy="209550"/>
        </a:xfrm>
        <a:prstGeom prst="straightConnector1">
          <a:avLst/>
        </a:prstGeom>
        <a:ln w="22225"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285750</xdr:colOff>
      <xdr:row>26</xdr:row>
      <xdr:rowOff>104775</xdr:rowOff>
    </xdr:from>
    <xdr:to>
      <xdr:col>4</xdr:col>
      <xdr:colOff>381000</xdr:colOff>
      <xdr:row>31</xdr:row>
      <xdr:rowOff>66675</xdr:rowOff>
    </xdr:to>
    <xdr:sp macro="" textlink="">
      <xdr:nvSpPr>
        <xdr:cNvPr id="46" name="Boog 45"/>
        <xdr:cNvSpPr/>
      </xdr:nvSpPr>
      <xdr:spPr>
        <a:xfrm>
          <a:off x="2114550" y="5057775"/>
          <a:ext cx="704850" cy="914400"/>
        </a:xfrm>
        <a:prstGeom prst="arc">
          <a:avLst>
            <a:gd name="adj1" fmla="val 3110558"/>
            <a:gd name="adj2" fmla="val 17935586"/>
          </a:avLst>
        </a:prstGeom>
        <a:ln w="25400">
          <a:solidFill>
            <a:srgbClr val="2C13E7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</xdr:col>
      <xdr:colOff>209550</xdr:colOff>
      <xdr:row>22</xdr:row>
      <xdr:rowOff>76200</xdr:rowOff>
    </xdr:from>
    <xdr:to>
      <xdr:col>5</xdr:col>
      <xdr:colOff>323850</xdr:colOff>
      <xdr:row>35</xdr:row>
      <xdr:rowOff>114300</xdr:rowOff>
    </xdr:to>
    <xdr:sp macro="" textlink="">
      <xdr:nvSpPr>
        <xdr:cNvPr id="47" name="Boog 46"/>
        <xdr:cNvSpPr/>
      </xdr:nvSpPr>
      <xdr:spPr>
        <a:xfrm>
          <a:off x="1428750" y="4267200"/>
          <a:ext cx="1943100" cy="2514600"/>
        </a:xfrm>
        <a:prstGeom prst="arc">
          <a:avLst>
            <a:gd name="adj1" fmla="val 13039346"/>
            <a:gd name="adj2" fmla="val 14880244"/>
          </a:avLst>
        </a:prstGeom>
        <a:ln w="25400">
          <a:solidFill>
            <a:srgbClr val="2C13E7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133350</xdr:colOff>
      <xdr:row>25</xdr:row>
      <xdr:rowOff>161925</xdr:rowOff>
    </xdr:from>
    <xdr:to>
      <xdr:col>3</xdr:col>
      <xdr:colOff>514350</xdr:colOff>
      <xdr:row>27</xdr:row>
      <xdr:rowOff>142875</xdr:rowOff>
    </xdr:to>
    <xdr:sp macro="" textlink="">
      <xdr:nvSpPr>
        <xdr:cNvPr id="48" name="Tekstvak 47"/>
        <xdr:cNvSpPr txBox="1"/>
      </xdr:nvSpPr>
      <xdr:spPr>
        <a:xfrm>
          <a:off x="1962150" y="4924425"/>
          <a:ext cx="3810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600" b="1">
              <a:solidFill>
                <a:srgbClr val="2C13E7"/>
              </a:solidFill>
              <a:latin typeface="Calibri"/>
            </a:rPr>
            <a:t>ω</a:t>
          </a:r>
          <a:endParaRPr lang="nl-NL" sz="1600" b="1">
            <a:solidFill>
              <a:srgbClr val="2C13E7"/>
            </a:solidFill>
          </a:endParaRPr>
        </a:p>
      </xdr:txBody>
    </xdr:sp>
    <xdr:clientData/>
  </xdr:twoCellAnchor>
  <xdr:twoCellAnchor>
    <xdr:from>
      <xdr:col>1</xdr:col>
      <xdr:colOff>438150</xdr:colOff>
      <xdr:row>22</xdr:row>
      <xdr:rowOff>180975</xdr:rowOff>
    </xdr:from>
    <xdr:to>
      <xdr:col>3</xdr:col>
      <xdr:colOff>133350</xdr:colOff>
      <xdr:row>24</xdr:row>
      <xdr:rowOff>161925</xdr:rowOff>
    </xdr:to>
    <xdr:sp macro="" textlink="">
      <xdr:nvSpPr>
        <xdr:cNvPr id="49" name="Tekstvak 48"/>
        <xdr:cNvSpPr txBox="1"/>
      </xdr:nvSpPr>
      <xdr:spPr>
        <a:xfrm>
          <a:off x="1047750" y="4371975"/>
          <a:ext cx="9144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2C13E7"/>
              </a:solidFill>
              <a:latin typeface="Calibri"/>
            </a:rPr>
            <a:t>V = </a:t>
          </a:r>
          <a:r>
            <a:rPr lang="el-GR" sz="1600" b="1">
              <a:solidFill>
                <a:srgbClr val="2C13E7"/>
              </a:solidFill>
              <a:latin typeface="Calibri"/>
            </a:rPr>
            <a:t>ω</a:t>
          </a:r>
          <a:r>
            <a:rPr lang="nl-NL" sz="1600" b="1">
              <a:solidFill>
                <a:srgbClr val="2C13E7"/>
              </a:solidFill>
              <a:latin typeface="Calibri"/>
            </a:rPr>
            <a:t>r</a:t>
          </a:r>
          <a:endParaRPr lang="nl-NL" sz="1600" b="1">
            <a:solidFill>
              <a:srgbClr val="2C13E7"/>
            </a:solidFill>
          </a:endParaRPr>
        </a:p>
      </xdr:txBody>
    </xdr:sp>
    <xdr:clientData/>
  </xdr:twoCellAnchor>
  <xdr:twoCellAnchor>
    <xdr:from>
      <xdr:col>1</xdr:col>
      <xdr:colOff>476250</xdr:colOff>
      <xdr:row>28</xdr:row>
      <xdr:rowOff>152400</xdr:rowOff>
    </xdr:from>
    <xdr:to>
      <xdr:col>2</xdr:col>
      <xdr:colOff>247650</xdr:colOff>
      <xdr:row>30</xdr:row>
      <xdr:rowOff>133350</xdr:rowOff>
    </xdr:to>
    <xdr:sp macro="" textlink="">
      <xdr:nvSpPr>
        <xdr:cNvPr id="50" name="Tekstvak 49"/>
        <xdr:cNvSpPr txBox="1"/>
      </xdr:nvSpPr>
      <xdr:spPr>
        <a:xfrm>
          <a:off x="1085850" y="5676900"/>
          <a:ext cx="3810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600" b="1">
              <a:solidFill>
                <a:srgbClr val="2C13E7"/>
              </a:solidFill>
              <a:latin typeface="Calibri"/>
            </a:rPr>
            <a:t>ω</a:t>
          </a:r>
          <a:endParaRPr lang="nl-NL" sz="1600" b="1">
            <a:solidFill>
              <a:srgbClr val="2C13E7"/>
            </a:solidFill>
          </a:endParaRPr>
        </a:p>
      </xdr:txBody>
    </xdr:sp>
    <xdr:clientData/>
  </xdr:twoCellAnchor>
  <xdr:twoCellAnchor>
    <xdr:from>
      <xdr:col>4</xdr:col>
      <xdr:colOff>76199</xdr:colOff>
      <xdr:row>35</xdr:row>
      <xdr:rowOff>38100</xdr:rowOff>
    </xdr:from>
    <xdr:to>
      <xdr:col>5</xdr:col>
      <xdr:colOff>276224</xdr:colOff>
      <xdr:row>37</xdr:row>
      <xdr:rowOff>19050</xdr:rowOff>
    </xdr:to>
    <xdr:sp macro="" textlink="">
      <xdr:nvSpPr>
        <xdr:cNvPr id="51" name="Tekstvak 50"/>
        <xdr:cNvSpPr txBox="1"/>
      </xdr:nvSpPr>
      <xdr:spPr>
        <a:xfrm>
          <a:off x="2514599" y="6705600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600" b="1">
              <a:solidFill>
                <a:srgbClr val="FF0000"/>
              </a:solidFill>
              <a:latin typeface="Calibri"/>
            </a:rPr>
            <a:t>β</a:t>
          </a:r>
          <a:r>
            <a:rPr lang="nl-NL" sz="1600" b="1">
              <a:solidFill>
                <a:srgbClr val="FF0000"/>
              </a:solidFill>
              <a:latin typeface="Calibri"/>
            </a:rPr>
            <a:t>   (</a:t>
          </a:r>
          <a:r>
            <a:rPr lang="el-GR" sz="1600" b="1">
              <a:solidFill>
                <a:srgbClr val="FF0000"/>
              </a:solidFill>
              <a:latin typeface="Calibri"/>
            </a:rPr>
            <a:t>ω</a:t>
          </a:r>
          <a:r>
            <a:rPr lang="nl-NL" sz="1600" b="1">
              <a:solidFill>
                <a:srgbClr val="FF0000"/>
              </a:solidFill>
              <a:latin typeface="Calibri"/>
            </a:rPr>
            <a:t>2)</a:t>
          </a:r>
          <a:endParaRPr lang="nl-NL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352425</xdr:colOff>
      <xdr:row>27</xdr:row>
      <xdr:rowOff>161925</xdr:rowOff>
    </xdr:from>
    <xdr:to>
      <xdr:col>6</xdr:col>
      <xdr:colOff>257175</xdr:colOff>
      <xdr:row>30</xdr:row>
      <xdr:rowOff>9525</xdr:rowOff>
    </xdr:to>
    <xdr:cxnSp macro="">
      <xdr:nvCxnSpPr>
        <xdr:cNvPr id="53" name="Rechte verbindingslijn 52"/>
        <xdr:cNvCxnSpPr/>
      </xdr:nvCxnSpPr>
      <xdr:spPr>
        <a:xfrm>
          <a:off x="962025" y="5305425"/>
          <a:ext cx="2952750" cy="41910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514363</xdr:colOff>
      <xdr:row>28</xdr:row>
      <xdr:rowOff>124136</xdr:rowOff>
    </xdr:from>
    <xdr:to>
      <xdr:col>7</xdr:col>
      <xdr:colOff>97195</xdr:colOff>
      <xdr:row>30</xdr:row>
      <xdr:rowOff>105086</xdr:rowOff>
    </xdr:to>
    <xdr:sp macro="" textlink="">
      <xdr:nvSpPr>
        <xdr:cNvPr id="58" name="Tekstvak 57"/>
        <xdr:cNvSpPr txBox="1"/>
      </xdr:nvSpPr>
      <xdr:spPr>
        <a:xfrm>
          <a:off x="3562363" y="5458136"/>
          <a:ext cx="802032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200" b="1">
              <a:solidFill>
                <a:srgbClr val="FF0000"/>
              </a:solidFill>
              <a:latin typeface="Calibri"/>
            </a:rPr>
            <a:t>β</a:t>
          </a:r>
          <a:r>
            <a:rPr lang="nl-NL" sz="1200" b="1">
              <a:solidFill>
                <a:srgbClr val="FF0000"/>
              </a:solidFill>
              <a:latin typeface="Calibri"/>
            </a:rPr>
            <a:t> </a:t>
          </a:r>
          <a:endParaRPr lang="nl-N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447675</xdr:colOff>
      <xdr:row>29</xdr:row>
      <xdr:rowOff>28575</xdr:rowOff>
    </xdr:from>
    <xdr:to>
      <xdr:col>5</xdr:col>
      <xdr:colOff>581025</xdr:colOff>
      <xdr:row>29</xdr:row>
      <xdr:rowOff>123825</xdr:rowOff>
    </xdr:to>
    <xdr:cxnSp macro="">
      <xdr:nvCxnSpPr>
        <xdr:cNvPr id="61" name="Rechte verbindingslijn met pijl 60"/>
        <xdr:cNvCxnSpPr/>
      </xdr:nvCxnSpPr>
      <xdr:spPr>
        <a:xfrm rot="10800000" flipV="1">
          <a:off x="3495675" y="5553075"/>
          <a:ext cx="133350" cy="9525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552450</xdr:colOff>
      <xdr:row>32</xdr:row>
      <xdr:rowOff>114300</xdr:rowOff>
    </xdr:from>
    <xdr:to>
      <xdr:col>2</xdr:col>
      <xdr:colOff>323850</xdr:colOff>
      <xdr:row>34</xdr:row>
      <xdr:rowOff>95250</xdr:rowOff>
    </xdr:to>
    <xdr:sp macro="" textlink="">
      <xdr:nvSpPr>
        <xdr:cNvPr id="68" name="Tekstvak 67"/>
        <xdr:cNvSpPr txBox="1"/>
      </xdr:nvSpPr>
      <xdr:spPr>
        <a:xfrm>
          <a:off x="1162050" y="6400800"/>
          <a:ext cx="3810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7030A0"/>
              </a:solidFill>
              <a:latin typeface="Calibri"/>
            </a:rPr>
            <a:t>M</a:t>
          </a:r>
          <a:endParaRPr lang="nl-NL" sz="1600" b="1">
            <a:solidFill>
              <a:srgbClr val="7030A0"/>
            </a:solidFill>
          </a:endParaRPr>
        </a:p>
      </xdr:txBody>
    </xdr:sp>
    <xdr:clientData/>
  </xdr:twoCellAnchor>
  <xdr:twoCellAnchor>
    <xdr:from>
      <xdr:col>6</xdr:col>
      <xdr:colOff>599281</xdr:colOff>
      <xdr:row>25</xdr:row>
      <xdr:rowOff>181769</xdr:rowOff>
    </xdr:from>
    <xdr:to>
      <xdr:col>6</xdr:col>
      <xdr:colOff>600869</xdr:colOff>
      <xdr:row>28</xdr:row>
      <xdr:rowOff>181769</xdr:rowOff>
    </xdr:to>
    <xdr:cxnSp macro="">
      <xdr:nvCxnSpPr>
        <xdr:cNvPr id="70" name="Rechte verbindingslijn met pijl 69"/>
        <xdr:cNvCxnSpPr/>
      </xdr:nvCxnSpPr>
      <xdr:spPr>
        <a:xfrm rot="5400000">
          <a:off x="3971925" y="5229225"/>
          <a:ext cx="571500" cy="1588"/>
        </a:xfrm>
        <a:prstGeom prst="straightConnector1">
          <a:avLst/>
        </a:prstGeom>
        <a:ln w="19050">
          <a:solidFill>
            <a:srgbClr val="7030A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599281</xdr:colOff>
      <xdr:row>28</xdr:row>
      <xdr:rowOff>181769</xdr:rowOff>
    </xdr:from>
    <xdr:to>
      <xdr:col>0</xdr:col>
      <xdr:colOff>600869</xdr:colOff>
      <xdr:row>31</xdr:row>
      <xdr:rowOff>181769</xdr:rowOff>
    </xdr:to>
    <xdr:cxnSp macro="">
      <xdr:nvCxnSpPr>
        <xdr:cNvPr id="71" name="Rechte verbindingslijn met pijl 70"/>
        <xdr:cNvCxnSpPr/>
      </xdr:nvCxnSpPr>
      <xdr:spPr>
        <a:xfrm rot="5400000">
          <a:off x="314325" y="5800725"/>
          <a:ext cx="571500" cy="1588"/>
        </a:xfrm>
        <a:prstGeom prst="straightConnector1">
          <a:avLst/>
        </a:prstGeom>
        <a:ln w="19050">
          <a:solidFill>
            <a:srgbClr val="7030A0"/>
          </a:solidFill>
          <a:headEnd type="none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380999</xdr:colOff>
      <xdr:row>27</xdr:row>
      <xdr:rowOff>114300</xdr:rowOff>
    </xdr:from>
    <xdr:to>
      <xdr:col>6</xdr:col>
      <xdr:colOff>333374</xdr:colOff>
      <xdr:row>29</xdr:row>
      <xdr:rowOff>95250</xdr:rowOff>
    </xdr:to>
    <xdr:sp macro="" textlink="">
      <xdr:nvSpPr>
        <xdr:cNvPr id="72" name="Tekstvak 71"/>
        <xdr:cNvSpPr txBox="1"/>
      </xdr:nvSpPr>
      <xdr:spPr>
        <a:xfrm>
          <a:off x="3428999" y="5448300"/>
          <a:ext cx="56197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400" b="1">
              <a:solidFill>
                <a:srgbClr val="7030A0"/>
              </a:solidFill>
              <a:latin typeface="Calibri"/>
            </a:rPr>
            <a:t>arm</a:t>
          </a:r>
          <a:endParaRPr lang="nl-NL" sz="1400" b="1">
            <a:solidFill>
              <a:srgbClr val="7030A0"/>
            </a:solidFill>
          </a:endParaRPr>
        </a:p>
      </xdr:txBody>
    </xdr:sp>
    <xdr:clientData/>
  </xdr:twoCellAnchor>
  <xdr:twoCellAnchor>
    <xdr:from>
      <xdr:col>0</xdr:col>
      <xdr:colOff>304800</xdr:colOff>
      <xdr:row>31</xdr:row>
      <xdr:rowOff>9525</xdr:rowOff>
    </xdr:from>
    <xdr:to>
      <xdr:col>1</xdr:col>
      <xdr:colOff>76200</xdr:colOff>
      <xdr:row>32</xdr:row>
      <xdr:rowOff>180975</xdr:rowOff>
    </xdr:to>
    <xdr:sp macro="" textlink="">
      <xdr:nvSpPr>
        <xdr:cNvPr id="73" name="Tekstvak 72"/>
        <xdr:cNvSpPr txBox="1"/>
      </xdr:nvSpPr>
      <xdr:spPr>
        <a:xfrm>
          <a:off x="304800" y="5915025"/>
          <a:ext cx="3810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7030A0"/>
              </a:solidFill>
              <a:latin typeface="Calibri"/>
            </a:rPr>
            <a:t>F</a:t>
          </a:r>
          <a:endParaRPr lang="nl-NL" sz="1600" b="1">
            <a:solidFill>
              <a:srgbClr val="7030A0"/>
            </a:solidFill>
          </a:endParaRPr>
        </a:p>
      </xdr:txBody>
    </xdr:sp>
    <xdr:clientData/>
  </xdr:twoCellAnchor>
  <xdr:twoCellAnchor>
    <xdr:from>
      <xdr:col>6</xdr:col>
      <xdr:colOff>600075</xdr:colOff>
      <xdr:row>25</xdr:row>
      <xdr:rowOff>76200</xdr:rowOff>
    </xdr:from>
    <xdr:to>
      <xdr:col>7</xdr:col>
      <xdr:colOff>371475</xdr:colOff>
      <xdr:row>27</xdr:row>
      <xdr:rowOff>57150</xdr:rowOff>
    </xdr:to>
    <xdr:sp macro="" textlink="">
      <xdr:nvSpPr>
        <xdr:cNvPr id="74" name="Tekstvak 73"/>
        <xdr:cNvSpPr txBox="1"/>
      </xdr:nvSpPr>
      <xdr:spPr>
        <a:xfrm>
          <a:off x="4257675" y="4838700"/>
          <a:ext cx="3810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7030A0"/>
              </a:solidFill>
              <a:latin typeface="Calibri"/>
            </a:rPr>
            <a:t>F</a:t>
          </a:r>
          <a:endParaRPr lang="nl-NL" sz="1600" b="1">
            <a:solidFill>
              <a:srgbClr val="7030A0"/>
            </a:solidFill>
          </a:endParaRPr>
        </a:p>
      </xdr:txBody>
    </xdr:sp>
    <xdr:clientData/>
  </xdr:twoCellAnchor>
  <xdr:twoCellAnchor>
    <xdr:from>
      <xdr:col>4</xdr:col>
      <xdr:colOff>9525</xdr:colOff>
      <xdr:row>28</xdr:row>
      <xdr:rowOff>180975</xdr:rowOff>
    </xdr:from>
    <xdr:to>
      <xdr:col>6</xdr:col>
      <xdr:colOff>581025</xdr:colOff>
      <xdr:row>28</xdr:row>
      <xdr:rowOff>182563</xdr:rowOff>
    </xdr:to>
    <xdr:cxnSp macro="">
      <xdr:nvCxnSpPr>
        <xdr:cNvPr id="76" name="Rechte verbindingslijn met pijl 75"/>
        <xdr:cNvCxnSpPr/>
      </xdr:nvCxnSpPr>
      <xdr:spPr>
        <a:xfrm>
          <a:off x="2447925" y="5514975"/>
          <a:ext cx="1790700" cy="1588"/>
        </a:xfrm>
        <a:prstGeom prst="straightConnector1">
          <a:avLst/>
        </a:prstGeom>
        <a:ln w="12700"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600075</xdr:colOff>
      <xdr:row>26</xdr:row>
      <xdr:rowOff>9525</xdr:rowOff>
    </xdr:from>
    <xdr:to>
      <xdr:col>6</xdr:col>
      <xdr:colOff>581025</xdr:colOff>
      <xdr:row>31</xdr:row>
      <xdr:rowOff>180975</xdr:rowOff>
    </xdr:to>
    <xdr:cxnSp macro="">
      <xdr:nvCxnSpPr>
        <xdr:cNvPr id="78" name="Rechte verbindingslijn 77"/>
        <xdr:cNvCxnSpPr/>
      </xdr:nvCxnSpPr>
      <xdr:spPr>
        <a:xfrm rot="10800000" flipV="1">
          <a:off x="600075" y="4962525"/>
          <a:ext cx="3638550" cy="1123950"/>
        </a:xfrm>
        <a:prstGeom prst="line">
          <a:avLst/>
        </a:prstGeom>
        <a:ln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333375</xdr:colOff>
      <xdr:row>23</xdr:row>
      <xdr:rowOff>9525</xdr:rowOff>
    </xdr:from>
    <xdr:to>
      <xdr:col>26</xdr:col>
      <xdr:colOff>276225</xdr:colOff>
      <xdr:row>35</xdr:row>
      <xdr:rowOff>9525</xdr:rowOff>
    </xdr:to>
    <xdr:sp macro="" textlink="">
      <xdr:nvSpPr>
        <xdr:cNvPr id="79" name="Ovaal 78"/>
        <xdr:cNvSpPr/>
      </xdr:nvSpPr>
      <xdr:spPr>
        <a:xfrm>
          <a:off x="1552575" y="4391025"/>
          <a:ext cx="1771650" cy="2286000"/>
        </a:xfrm>
        <a:prstGeom prst="ellipse">
          <a:avLst/>
        </a:prstGeom>
        <a:solidFill>
          <a:schemeClr val="accent1">
            <a:alpha val="46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21</xdr:col>
      <xdr:colOff>476250</xdr:colOff>
      <xdr:row>28</xdr:row>
      <xdr:rowOff>180975</xdr:rowOff>
    </xdr:from>
    <xdr:to>
      <xdr:col>28</xdr:col>
      <xdr:colOff>504825</xdr:colOff>
      <xdr:row>29</xdr:row>
      <xdr:rowOff>1</xdr:rowOff>
    </xdr:to>
    <xdr:cxnSp macro="">
      <xdr:nvCxnSpPr>
        <xdr:cNvPr id="80" name="Rechte verbindingslijn met pijl 79"/>
        <xdr:cNvCxnSpPr/>
      </xdr:nvCxnSpPr>
      <xdr:spPr>
        <a:xfrm flipV="1">
          <a:off x="5962650" y="5514975"/>
          <a:ext cx="4295775" cy="9526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133350</xdr:colOff>
      <xdr:row>22</xdr:row>
      <xdr:rowOff>142875</xdr:rowOff>
    </xdr:from>
    <xdr:to>
      <xdr:col>28</xdr:col>
      <xdr:colOff>190500</xdr:colOff>
      <xdr:row>34</xdr:row>
      <xdr:rowOff>47625</xdr:rowOff>
    </xdr:to>
    <xdr:cxnSp macro="">
      <xdr:nvCxnSpPr>
        <xdr:cNvPr id="81" name="Rechte verbindingslijn met pijl 80"/>
        <xdr:cNvCxnSpPr/>
      </xdr:nvCxnSpPr>
      <xdr:spPr>
        <a:xfrm flipV="1">
          <a:off x="742950" y="4333875"/>
          <a:ext cx="3714750" cy="2190750"/>
        </a:xfrm>
        <a:prstGeom prst="straightConnector1">
          <a:avLst/>
        </a:prstGeom>
        <a:ln>
          <a:headEnd type="none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608806</xdr:colOff>
      <xdr:row>19</xdr:row>
      <xdr:rowOff>143669</xdr:rowOff>
    </xdr:from>
    <xdr:to>
      <xdr:col>25</xdr:col>
      <xdr:colOff>794</xdr:colOff>
      <xdr:row>36</xdr:row>
      <xdr:rowOff>162719</xdr:rowOff>
    </xdr:to>
    <xdr:cxnSp macro="">
      <xdr:nvCxnSpPr>
        <xdr:cNvPr id="82" name="Rechte verbindingslijn met pijl 81"/>
        <xdr:cNvCxnSpPr/>
      </xdr:nvCxnSpPr>
      <xdr:spPr>
        <a:xfrm rot="5400000" flipH="1" flipV="1">
          <a:off x="9953625" y="5391150"/>
          <a:ext cx="3257550" cy="15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600075</xdr:colOff>
      <xdr:row>22</xdr:row>
      <xdr:rowOff>9529</xdr:rowOff>
    </xdr:from>
    <xdr:to>
      <xdr:col>25</xdr:col>
      <xdr:colOff>5</xdr:colOff>
      <xdr:row>23</xdr:row>
      <xdr:rowOff>123825</xdr:rowOff>
    </xdr:to>
    <xdr:cxnSp macro="">
      <xdr:nvCxnSpPr>
        <xdr:cNvPr id="85" name="Rechte verbindingslijn met pijl 84"/>
        <xdr:cNvCxnSpPr/>
      </xdr:nvCxnSpPr>
      <xdr:spPr>
        <a:xfrm rot="5400000" flipH="1" flipV="1">
          <a:off x="7767642" y="4348162"/>
          <a:ext cx="304796" cy="9530"/>
        </a:xfrm>
        <a:prstGeom prst="straightConnector1">
          <a:avLst/>
        </a:prstGeom>
        <a:ln w="31750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600077</xdr:colOff>
      <xdr:row>21</xdr:row>
      <xdr:rowOff>85728</xdr:rowOff>
    </xdr:from>
    <xdr:to>
      <xdr:col>25</xdr:col>
      <xdr:colOff>3</xdr:colOff>
      <xdr:row>29</xdr:row>
      <xdr:rowOff>20636</xdr:rowOff>
    </xdr:to>
    <xdr:cxnSp macro="">
      <xdr:nvCxnSpPr>
        <xdr:cNvPr id="86" name="Rechte verbindingslijn met pijl 85"/>
        <xdr:cNvCxnSpPr/>
      </xdr:nvCxnSpPr>
      <xdr:spPr>
        <a:xfrm rot="5400000" flipH="1" flipV="1">
          <a:off x="7190586" y="4810919"/>
          <a:ext cx="1458908" cy="9526"/>
        </a:xfrm>
        <a:prstGeom prst="straightConnector1">
          <a:avLst/>
        </a:prstGeom>
        <a:ln w="31750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561975</xdr:colOff>
      <xdr:row>24</xdr:row>
      <xdr:rowOff>123824</xdr:rowOff>
    </xdr:from>
    <xdr:to>
      <xdr:col>27</xdr:col>
      <xdr:colOff>161925</xdr:colOff>
      <xdr:row>25</xdr:row>
      <xdr:rowOff>66673</xdr:rowOff>
    </xdr:to>
    <xdr:cxnSp macro="">
      <xdr:nvCxnSpPr>
        <xdr:cNvPr id="87" name="Rechte verbindingslijn met pijl 86"/>
        <xdr:cNvCxnSpPr/>
      </xdr:nvCxnSpPr>
      <xdr:spPr>
        <a:xfrm rot="10800000" flipV="1">
          <a:off x="23117175" y="4505324"/>
          <a:ext cx="209550" cy="133349"/>
        </a:xfrm>
        <a:prstGeom prst="straightConnector1">
          <a:avLst/>
        </a:prstGeom>
        <a:ln w="25400">
          <a:solidFill>
            <a:srgbClr val="7030A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581026</xdr:colOff>
      <xdr:row>25</xdr:row>
      <xdr:rowOff>68263</xdr:rowOff>
    </xdr:from>
    <xdr:to>
      <xdr:col>26</xdr:col>
      <xdr:colOff>571501</xdr:colOff>
      <xdr:row>29</xdr:row>
      <xdr:rowOff>9524</xdr:rowOff>
    </xdr:to>
    <xdr:cxnSp macro="">
      <xdr:nvCxnSpPr>
        <xdr:cNvPr id="88" name="Rechte verbindingslijn met pijl 87"/>
        <xdr:cNvCxnSpPr/>
      </xdr:nvCxnSpPr>
      <xdr:spPr>
        <a:xfrm rot="10800000" flipV="1">
          <a:off x="21917026" y="4640263"/>
          <a:ext cx="1209675" cy="703261"/>
        </a:xfrm>
        <a:prstGeom prst="straightConnector1">
          <a:avLst/>
        </a:prstGeom>
        <a:ln w="25400">
          <a:solidFill>
            <a:srgbClr val="7030A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0</xdr:colOff>
      <xdr:row>27</xdr:row>
      <xdr:rowOff>161925</xdr:rowOff>
    </xdr:from>
    <xdr:to>
      <xdr:col>28</xdr:col>
      <xdr:colOff>361950</xdr:colOff>
      <xdr:row>28</xdr:row>
      <xdr:rowOff>180975</xdr:rowOff>
    </xdr:to>
    <xdr:cxnSp macro="">
      <xdr:nvCxnSpPr>
        <xdr:cNvPr id="89" name="Rechte verbindingslijn met pijl 88"/>
        <xdr:cNvCxnSpPr/>
      </xdr:nvCxnSpPr>
      <xdr:spPr>
        <a:xfrm rot="10800000" flipV="1">
          <a:off x="9753600" y="5305425"/>
          <a:ext cx="361950" cy="209550"/>
        </a:xfrm>
        <a:prstGeom prst="straightConnector1">
          <a:avLst/>
        </a:prstGeom>
        <a:ln w="22225">
          <a:solidFill>
            <a:srgbClr val="00B05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247650</xdr:colOff>
      <xdr:row>29</xdr:row>
      <xdr:rowOff>9525</xdr:rowOff>
    </xdr:from>
    <xdr:to>
      <xdr:col>22</xdr:col>
      <xdr:colOff>0</xdr:colOff>
      <xdr:row>30</xdr:row>
      <xdr:rowOff>28575</xdr:rowOff>
    </xdr:to>
    <xdr:cxnSp macro="">
      <xdr:nvCxnSpPr>
        <xdr:cNvPr id="90" name="Rechte verbindingslijn met pijl 89"/>
        <xdr:cNvCxnSpPr/>
      </xdr:nvCxnSpPr>
      <xdr:spPr>
        <a:xfrm rot="10800000" flipV="1">
          <a:off x="5734050" y="5534025"/>
          <a:ext cx="361950" cy="209550"/>
        </a:xfrm>
        <a:prstGeom prst="straightConnector1">
          <a:avLst/>
        </a:prstGeom>
        <a:ln w="22225">
          <a:solidFill>
            <a:srgbClr val="00B050"/>
          </a:solidFill>
          <a:headEnd type="none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285750</xdr:colOff>
      <xdr:row>26</xdr:row>
      <xdr:rowOff>104775</xdr:rowOff>
    </xdr:from>
    <xdr:to>
      <xdr:col>25</xdr:col>
      <xdr:colOff>381000</xdr:colOff>
      <xdr:row>31</xdr:row>
      <xdr:rowOff>66675</xdr:rowOff>
    </xdr:to>
    <xdr:sp macro="" textlink="">
      <xdr:nvSpPr>
        <xdr:cNvPr id="91" name="Boog 90"/>
        <xdr:cNvSpPr/>
      </xdr:nvSpPr>
      <xdr:spPr>
        <a:xfrm>
          <a:off x="2114550" y="5057775"/>
          <a:ext cx="704850" cy="914400"/>
        </a:xfrm>
        <a:prstGeom prst="arc">
          <a:avLst>
            <a:gd name="adj1" fmla="val 3110558"/>
            <a:gd name="adj2" fmla="val 17935586"/>
          </a:avLst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23</xdr:col>
      <xdr:colOff>209550</xdr:colOff>
      <xdr:row>22</xdr:row>
      <xdr:rowOff>76200</xdr:rowOff>
    </xdr:from>
    <xdr:to>
      <xdr:col>26</xdr:col>
      <xdr:colOff>323850</xdr:colOff>
      <xdr:row>35</xdr:row>
      <xdr:rowOff>114300</xdr:rowOff>
    </xdr:to>
    <xdr:sp macro="" textlink="">
      <xdr:nvSpPr>
        <xdr:cNvPr id="92" name="Boog 91"/>
        <xdr:cNvSpPr/>
      </xdr:nvSpPr>
      <xdr:spPr>
        <a:xfrm>
          <a:off x="1428750" y="4267200"/>
          <a:ext cx="1943100" cy="2514600"/>
        </a:xfrm>
        <a:prstGeom prst="arc">
          <a:avLst>
            <a:gd name="adj1" fmla="val 13039346"/>
            <a:gd name="adj2" fmla="val 14880244"/>
          </a:avLst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24</xdr:col>
      <xdr:colOff>133350</xdr:colOff>
      <xdr:row>25</xdr:row>
      <xdr:rowOff>161925</xdr:rowOff>
    </xdr:from>
    <xdr:to>
      <xdr:col>24</xdr:col>
      <xdr:colOff>514350</xdr:colOff>
      <xdr:row>27</xdr:row>
      <xdr:rowOff>142875</xdr:rowOff>
    </xdr:to>
    <xdr:sp macro="" textlink="">
      <xdr:nvSpPr>
        <xdr:cNvPr id="93" name="Tekstvak 92"/>
        <xdr:cNvSpPr txBox="1"/>
      </xdr:nvSpPr>
      <xdr:spPr>
        <a:xfrm>
          <a:off x="1962150" y="4924425"/>
          <a:ext cx="3810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600" b="1">
              <a:solidFill>
                <a:srgbClr val="FF0000"/>
              </a:solidFill>
              <a:latin typeface="Calibri"/>
            </a:rPr>
            <a:t>ω</a:t>
          </a:r>
          <a:endParaRPr lang="nl-NL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22</xdr:col>
      <xdr:colOff>438150</xdr:colOff>
      <xdr:row>22</xdr:row>
      <xdr:rowOff>180975</xdr:rowOff>
    </xdr:from>
    <xdr:to>
      <xdr:col>24</xdr:col>
      <xdr:colOff>133350</xdr:colOff>
      <xdr:row>24</xdr:row>
      <xdr:rowOff>161925</xdr:rowOff>
    </xdr:to>
    <xdr:sp macro="" textlink="">
      <xdr:nvSpPr>
        <xdr:cNvPr id="94" name="Tekstvak 93"/>
        <xdr:cNvSpPr txBox="1"/>
      </xdr:nvSpPr>
      <xdr:spPr>
        <a:xfrm>
          <a:off x="1047750" y="4371975"/>
          <a:ext cx="9144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FF0000"/>
              </a:solidFill>
              <a:latin typeface="Calibri"/>
            </a:rPr>
            <a:t>V = </a:t>
          </a:r>
          <a:r>
            <a:rPr lang="el-GR" sz="1600" b="1">
              <a:solidFill>
                <a:srgbClr val="FF0000"/>
              </a:solidFill>
              <a:latin typeface="Calibri"/>
            </a:rPr>
            <a:t>ω</a:t>
          </a:r>
          <a:r>
            <a:rPr lang="nl-NL" sz="1600" b="1">
              <a:solidFill>
                <a:srgbClr val="FF0000"/>
              </a:solidFill>
              <a:latin typeface="Calibri"/>
            </a:rPr>
            <a:t>r</a:t>
          </a:r>
          <a:endParaRPr lang="nl-NL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22</xdr:col>
      <xdr:colOff>495300</xdr:colOff>
      <xdr:row>27</xdr:row>
      <xdr:rowOff>57150</xdr:rowOff>
    </xdr:from>
    <xdr:to>
      <xdr:col>23</xdr:col>
      <xdr:colOff>266700</xdr:colOff>
      <xdr:row>29</xdr:row>
      <xdr:rowOff>38100</xdr:rowOff>
    </xdr:to>
    <xdr:sp macro="" textlink="">
      <xdr:nvSpPr>
        <xdr:cNvPr id="95" name="Tekstvak 94"/>
        <xdr:cNvSpPr txBox="1"/>
      </xdr:nvSpPr>
      <xdr:spPr>
        <a:xfrm>
          <a:off x="6591300" y="5200650"/>
          <a:ext cx="3810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600" b="1">
              <a:solidFill>
                <a:srgbClr val="FF0000"/>
              </a:solidFill>
              <a:latin typeface="Calibri"/>
            </a:rPr>
            <a:t>ω</a:t>
          </a:r>
          <a:endParaRPr lang="nl-NL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25</xdr:col>
      <xdr:colOff>133349</xdr:colOff>
      <xdr:row>21</xdr:row>
      <xdr:rowOff>0</xdr:rowOff>
    </xdr:from>
    <xdr:to>
      <xdr:col>26</xdr:col>
      <xdr:colOff>333374</xdr:colOff>
      <xdr:row>22</xdr:row>
      <xdr:rowOff>171450</xdr:rowOff>
    </xdr:to>
    <xdr:sp macro="" textlink="">
      <xdr:nvSpPr>
        <xdr:cNvPr id="96" name="Tekstvak 95"/>
        <xdr:cNvSpPr txBox="1"/>
      </xdr:nvSpPr>
      <xdr:spPr>
        <a:xfrm>
          <a:off x="8058149" y="4000500"/>
          <a:ext cx="8096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600" b="1">
              <a:solidFill>
                <a:srgbClr val="00B050"/>
              </a:solidFill>
              <a:latin typeface="Calibri"/>
            </a:rPr>
            <a:t>β</a:t>
          </a:r>
          <a:r>
            <a:rPr lang="nl-NL" sz="1600" b="1">
              <a:solidFill>
                <a:srgbClr val="00B050"/>
              </a:solidFill>
              <a:latin typeface="Calibri"/>
            </a:rPr>
            <a:t>   (</a:t>
          </a:r>
          <a:r>
            <a:rPr lang="el-GR" sz="1600" b="1">
              <a:solidFill>
                <a:srgbClr val="00B050"/>
              </a:solidFill>
              <a:latin typeface="Calibri"/>
            </a:rPr>
            <a:t>ω</a:t>
          </a:r>
          <a:r>
            <a:rPr lang="nl-NL" sz="1600" b="1">
              <a:solidFill>
                <a:srgbClr val="00B050"/>
              </a:solidFill>
              <a:latin typeface="Calibri"/>
            </a:rPr>
            <a:t>2)</a:t>
          </a:r>
          <a:endParaRPr lang="nl-NL" sz="1600" b="1">
            <a:solidFill>
              <a:srgbClr val="00B050"/>
            </a:solidFill>
          </a:endParaRPr>
        </a:p>
      </xdr:txBody>
    </xdr:sp>
    <xdr:clientData/>
  </xdr:twoCellAnchor>
  <xdr:twoCellAnchor>
    <xdr:from>
      <xdr:col>21</xdr:col>
      <xdr:colOff>276225</xdr:colOff>
      <xdr:row>27</xdr:row>
      <xdr:rowOff>161925</xdr:rowOff>
    </xdr:from>
    <xdr:to>
      <xdr:col>28</xdr:col>
      <xdr:colOff>333375</xdr:colOff>
      <xdr:row>30</xdr:row>
      <xdr:rowOff>9525</xdr:rowOff>
    </xdr:to>
    <xdr:cxnSp macro="">
      <xdr:nvCxnSpPr>
        <xdr:cNvPr id="97" name="Rechte verbindingslijn 96"/>
        <xdr:cNvCxnSpPr/>
      </xdr:nvCxnSpPr>
      <xdr:spPr>
        <a:xfrm flipV="1">
          <a:off x="5762625" y="5305425"/>
          <a:ext cx="4324350" cy="419100"/>
        </a:xfrm>
        <a:prstGeom prst="line">
          <a:avLst/>
        </a:prstGeom>
        <a:ln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533413</xdr:colOff>
      <xdr:row>27</xdr:row>
      <xdr:rowOff>162236</xdr:rowOff>
    </xdr:from>
    <xdr:to>
      <xdr:col>28</xdr:col>
      <xdr:colOff>116245</xdr:colOff>
      <xdr:row>29</xdr:row>
      <xdr:rowOff>143186</xdr:rowOff>
    </xdr:to>
    <xdr:sp macro="" textlink="">
      <xdr:nvSpPr>
        <xdr:cNvPr id="98" name="Tekstvak 97"/>
        <xdr:cNvSpPr txBox="1"/>
      </xdr:nvSpPr>
      <xdr:spPr>
        <a:xfrm>
          <a:off x="9067813" y="5305736"/>
          <a:ext cx="802032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200" b="1">
              <a:solidFill>
                <a:srgbClr val="00B050"/>
              </a:solidFill>
              <a:latin typeface="Calibri"/>
            </a:rPr>
            <a:t>β</a:t>
          </a:r>
          <a:r>
            <a:rPr lang="nl-NL" sz="1200" b="1">
              <a:solidFill>
                <a:srgbClr val="00B050"/>
              </a:solidFill>
              <a:latin typeface="Calibri"/>
            </a:rPr>
            <a:t> </a:t>
          </a:r>
          <a:endParaRPr lang="nl-NL" sz="1200" b="1">
            <a:solidFill>
              <a:srgbClr val="00B050"/>
            </a:solidFill>
          </a:endParaRPr>
        </a:p>
      </xdr:txBody>
    </xdr:sp>
    <xdr:clientData/>
  </xdr:twoCellAnchor>
  <xdr:twoCellAnchor>
    <xdr:from>
      <xdr:col>26</xdr:col>
      <xdr:colOff>476250</xdr:colOff>
      <xdr:row>28</xdr:row>
      <xdr:rowOff>57150</xdr:rowOff>
    </xdr:from>
    <xdr:to>
      <xdr:col>26</xdr:col>
      <xdr:colOff>533400</xdr:colOff>
      <xdr:row>28</xdr:row>
      <xdr:rowOff>171450</xdr:rowOff>
    </xdr:to>
    <xdr:cxnSp macro="">
      <xdr:nvCxnSpPr>
        <xdr:cNvPr id="99" name="Rechte verbindingslijn met pijl 98"/>
        <xdr:cNvCxnSpPr/>
      </xdr:nvCxnSpPr>
      <xdr:spPr>
        <a:xfrm rot="16200000" flipH="1">
          <a:off x="8982075" y="5419725"/>
          <a:ext cx="114300" cy="57150"/>
        </a:xfrm>
        <a:prstGeom prst="straightConnector1">
          <a:avLst/>
        </a:prstGeom>
        <a:ln>
          <a:solidFill>
            <a:srgbClr val="00B05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76200</xdr:colOff>
      <xdr:row>24</xdr:row>
      <xdr:rowOff>152400</xdr:rowOff>
    </xdr:from>
    <xdr:to>
      <xdr:col>27</xdr:col>
      <xdr:colOff>457200</xdr:colOff>
      <xdr:row>26</xdr:row>
      <xdr:rowOff>133350</xdr:rowOff>
    </xdr:to>
    <xdr:sp macro="" textlink="">
      <xdr:nvSpPr>
        <xdr:cNvPr id="100" name="Tekstvak 99"/>
        <xdr:cNvSpPr txBox="1"/>
      </xdr:nvSpPr>
      <xdr:spPr>
        <a:xfrm>
          <a:off x="12877800" y="4724400"/>
          <a:ext cx="3810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7030A0"/>
              </a:solidFill>
              <a:latin typeface="Calibri"/>
            </a:rPr>
            <a:t>M</a:t>
          </a:r>
          <a:endParaRPr lang="nl-NL" sz="1600" b="1">
            <a:solidFill>
              <a:srgbClr val="7030A0"/>
            </a:solidFill>
          </a:endParaRPr>
        </a:p>
      </xdr:txBody>
    </xdr:sp>
    <xdr:clientData/>
  </xdr:twoCellAnchor>
  <xdr:twoCellAnchor>
    <xdr:from>
      <xdr:col>27</xdr:col>
      <xdr:colOff>599281</xdr:colOff>
      <xdr:row>28</xdr:row>
      <xdr:rowOff>181769</xdr:rowOff>
    </xdr:from>
    <xdr:to>
      <xdr:col>27</xdr:col>
      <xdr:colOff>600869</xdr:colOff>
      <xdr:row>31</xdr:row>
      <xdr:rowOff>181769</xdr:rowOff>
    </xdr:to>
    <xdr:cxnSp macro="">
      <xdr:nvCxnSpPr>
        <xdr:cNvPr id="101" name="Rechte verbindingslijn met pijl 100"/>
        <xdr:cNvCxnSpPr/>
      </xdr:nvCxnSpPr>
      <xdr:spPr>
        <a:xfrm rot="5400000">
          <a:off x="9458325" y="5800725"/>
          <a:ext cx="571500" cy="1588"/>
        </a:xfrm>
        <a:prstGeom prst="straightConnector1">
          <a:avLst/>
        </a:prstGeom>
        <a:ln w="19050">
          <a:solidFill>
            <a:srgbClr val="7030A0"/>
          </a:solidFill>
          <a:headEnd type="none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599281</xdr:colOff>
      <xdr:row>26</xdr:row>
      <xdr:rowOff>29369</xdr:rowOff>
    </xdr:from>
    <xdr:to>
      <xdr:col>21</xdr:col>
      <xdr:colOff>600869</xdr:colOff>
      <xdr:row>29</xdr:row>
      <xdr:rowOff>29369</xdr:rowOff>
    </xdr:to>
    <xdr:cxnSp macro="">
      <xdr:nvCxnSpPr>
        <xdr:cNvPr id="102" name="Rechte verbindingslijn met pijl 101"/>
        <xdr:cNvCxnSpPr/>
      </xdr:nvCxnSpPr>
      <xdr:spPr>
        <a:xfrm rot="5400000">
          <a:off x="5800725" y="5267325"/>
          <a:ext cx="571500" cy="1588"/>
        </a:xfrm>
        <a:prstGeom prst="straightConnector1">
          <a:avLst/>
        </a:prstGeom>
        <a:ln w="19050">
          <a:solidFill>
            <a:srgbClr val="7030A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438149</xdr:colOff>
      <xdr:row>28</xdr:row>
      <xdr:rowOff>114300</xdr:rowOff>
    </xdr:from>
    <xdr:to>
      <xdr:col>27</xdr:col>
      <xdr:colOff>390524</xdr:colOff>
      <xdr:row>30</xdr:row>
      <xdr:rowOff>95250</xdr:rowOff>
    </xdr:to>
    <xdr:sp macro="" textlink="">
      <xdr:nvSpPr>
        <xdr:cNvPr id="103" name="Tekstvak 102"/>
        <xdr:cNvSpPr txBox="1"/>
      </xdr:nvSpPr>
      <xdr:spPr>
        <a:xfrm>
          <a:off x="8972549" y="5448300"/>
          <a:ext cx="56197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400" b="1">
              <a:solidFill>
                <a:srgbClr val="7030A0"/>
              </a:solidFill>
              <a:latin typeface="Calibri"/>
            </a:rPr>
            <a:t>arm</a:t>
          </a:r>
          <a:endParaRPr lang="nl-NL" sz="1400" b="1">
            <a:solidFill>
              <a:srgbClr val="7030A0"/>
            </a:solidFill>
          </a:endParaRPr>
        </a:p>
      </xdr:txBody>
    </xdr:sp>
    <xdr:clientData/>
  </xdr:twoCellAnchor>
  <xdr:twoCellAnchor>
    <xdr:from>
      <xdr:col>21</xdr:col>
      <xdr:colOff>323850</xdr:colOff>
      <xdr:row>25</xdr:row>
      <xdr:rowOff>28575</xdr:rowOff>
    </xdr:from>
    <xdr:to>
      <xdr:col>22</xdr:col>
      <xdr:colOff>95250</xdr:colOff>
      <xdr:row>27</xdr:row>
      <xdr:rowOff>9525</xdr:rowOff>
    </xdr:to>
    <xdr:sp macro="" textlink="">
      <xdr:nvSpPr>
        <xdr:cNvPr id="104" name="Tekstvak 103"/>
        <xdr:cNvSpPr txBox="1"/>
      </xdr:nvSpPr>
      <xdr:spPr>
        <a:xfrm>
          <a:off x="5810250" y="4791075"/>
          <a:ext cx="3810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7030A0"/>
              </a:solidFill>
              <a:latin typeface="Calibri"/>
            </a:rPr>
            <a:t>F</a:t>
          </a:r>
          <a:endParaRPr lang="nl-NL" sz="1600" b="1">
            <a:solidFill>
              <a:srgbClr val="7030A0"/>
            </a:solidFill>
          </a:endParaRPr>
        </a:p>
      </xdr:txBody>
    </xdr:sp>
    <xdr:clientData/>
  </xdr:twoCellAnchor>
  <xdr:twoCellAnchor>
    <xdr:from>
      <xdr:col>27</xdr:col>
      <xdr:colOff>581025</xdr:colOff>
      <xdr:row>31</xdr:row>
      <xdr:rowOff>28575</xdr:rowOff>
    </xdr:from>
    <xdr:to>
      <xdr:col>28</xdr:col>
      <xdr:colOff>352425</xdr:colOff>
      <xdr:row>33</xdr:row>
      <xdr:rowOff>9525</xdr:rowOff>
    </xdr:to>
    <xdr:sp macro="" textlink="">
      <xdr:nvSpPr>
        <xdr:cNvPr id="105" name="Tekstvak 104"/>
        <xdr:cNvSpPr txBox="1"/>
      </xdr:nvSpPr>
      <xdr:spPr>
        <a:xfrm>
          <a:off x="9725025" y="5934075"/>
          <a:ext cx="3810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>
              <a:solidFill>
                <a:srgbClr val="7030A0"/>
              </a:solidFill>
              <a:latin typeface="Calibri"/>
            </a:rPr>
            <a:t>F</a:t>
          </a:r>
          <a:endParaRPr lang="nl-NL" sz="1600" b="1">
            <a:solidFill>
              <a:srgbClr val="7030A0"/>
            </a:solidFill>
          </a:endParaRPr>
        </a:p>
      </xdr:txBody>
    </xdr:sp>
    <xdr:clientData/>
  </xdr:twoCellAnchor>
  <xdr:twoCellAnchor>
    <xdr:from>
      <xdr:col>25</xdr:col>
      <xdr:colOff>9525</xdr:colOff>
      <xdr:row>28</xdr:row>
      <xdr:rowOff>180975</xdr:rowOff>
    </xdr:from>
    <xdr:to>
      <xdr:col>27</xdr:col>
      <xdr:colOff>581025</xdr:colOff>
      <xdr:row>28</xdr:row>
      <xdr:rowOff>182563</xdr:rowOff>
    </xdr:to>
    <xdr:cxnSp macro="">
      <xdr:nvCxnSpPr>
        <xdr:cNvPr id="106" name="Rechte verbindingslijn met pijl 105"/>
        <xdr:cNvCxnSpPr/>
      </xdr:nvCxnSpPr>
      <xdr:spPr>
        <a:xfrm>
          <a:off x="2447925" y="5514975"/>
          <a:ext cx="1790700" cy="1588"/>
        </a:xfrm>
        <a:prstGeom prst="straightConnector1">
          <a:avLst/>
        </a:prstGeom>
        <a:ln w="12700"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26</xdr:row>
      <xdr:rowOff>47625</xdr:rowOff>
    </xdr:from>
    <xdr:to>
      <xdr:col>27</xdr:col>
      <xdr:colOff>600075</xdr:colOff>
      <xdr:row>31</xdr:row>
      <xdr:rowOff>161925</xdr:rowOff>
    </xdr:to>
    <xdr:cxnSp macro="">
      <xdr:nvCxnSpPr>
        <xdr:cNvPr id="107" name="Rechte verbindingslijn 106"/>
        <xdr:cNvCxnSpPr/>
      </xdr:nvCxnSpPr>
      <xdr:spPr>
        <a:xfrm rot="10800000">
          <a:off x="6105525" y="5000625"/>
          <a:ext cx="3638550" cy="1066800"/>
        </a:xfrm>
        <a:prstGeom prst="line">
          <a:avLst/>
        </a:prstGeom>
        <a:ln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</xdr:colOff>
      <xdr:row>29</xdr:row>
      <xdr:rowOff>20636</xdr:rowOff>
    </xdr:from>
    <xdr:to>
      <xdr:col>4</xdr:col>
      <xdr:colOff>4</xdr:colOff>
      <xdr:row>36</xdr:row>
      <xdr:rowOff>104777</xdr:rowOff>
    </xdr:to>
    <xdr:cxnSp macro="">
      <xdr:nvCxnSpPr>
        <xdr:cNvPr id="25" name="Rechte verbindingslijn met pijl 24"/>
        <xdr:cNvCxnSpPr/>
      </xdr:nvCxnSpPr>
      <xdr:spPr>
        <a:xfrm rot="16200000" flipH="1">
          <a:off x="1729582" y="6253956"/>
          <a:ext cx="1417641" cy="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590550</xdr:colOff>
      <xdr:row>28</xdr:row>
      <xdr:rowOff>182563</xdr:rowOff>
    </xdr:from>
    <xdr:to>
      <xdr:col>4</xdr:col>
      <xdr:colOff>19050</xdr:colOff>
      <xdr:row>32</xdr:row>
      <xdr:rowOff>161925</xdr:rowOff>
    </xdr:to>
    <xdr:cxnSp macro="">
      <xdr:nvCxnSpPr>
        <xdr:cNvPr id="33" name="Rechte verbindingslijn met pijl 32"/>
        <xdr:cNvCxnSpPr/>
      </xdr:nvCxnSpPr>
      <xdr:spPr>
        <a:xfrm rot="10800000" flipV="1">
          <a:off x="1200150" y="5707063"/>
          <a:ext cx="1257300" cy="741362"/>
        </a:xfrm>
        <a:prstGeom prst="straightConnector1">
          <a:avLst/>
        </a:prstGeom>
        <a:ln w="25400"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28576</xdr:colOff>
      <xdr:row>29</xdr:row>
      <xdr:rowOff>161925</xdr:rowOff>
    </xdr:from>
    <xdr:to>
      <xdr:col>7</xdr:col>
      <xdr:colOff>123826</xdr:colOff>
      <xdr:row>31</xdr:row>
      <xdr:rowOff>133350</xdr:rowOff>
    </xdr:to>
    <xdr:cxnSp macro="">
      <xdr:nvCxnSpPr>
        <xdr:cNvPr id="126" name="Rechte verbindingslijn met pijl 125"/>
        <xdr:cNvCxnSpPr/>
      </xdr:nvCxnSpPr>
      <xdr:spPr>
        <a:xfrm rot="16200000" flipV="1">
          <a:off x="4167188" y="6005513"/>
          <a:ext cx="352425" cy="952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285750</xdr:colOff>
      <xdr:row>22</xdr:row>
      <xdr:rowOff>76200</xdr:rowOff>
    </xdr:from>
    <xdr:to>
      <xdr:col>11</xdr:col>
      <xdr:colOff>514350</xdr:colOff>
      <xdr:row>32</xdr:row>
      <xdr:rowOff>34290</xdr:rowOff>
    </xdr:to>
    <xdr:pic>
      <xdr:nvPicPr>
        <xdr:cNvPr id="130" name="Picture 11" descr="http://upload.wikimedia.org/wikipedia/commons/thumb/d/d2/Right_hand_rule_cross_product.svg/180px-Right_hand_rule_cross_product.svg.png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772150" y="4267200"/>
          <a:ext cx="2057400" cy="1863090"/>
        </a:xfrm>
        <a:prstGeom prst="rect">
          <a:avLst/>
        </a:prstGeom>
        <a:noFill/>
      </xdr:spPr>
    </xdr:pic>
    <xdr:clientData/>
  </xdr:twoCellAnchor>
  <xdr:oneCellAnchor>
    <xdr:from>
      <xdr:col>9</xdr:col>
      <xdr:colOff>247650</xdr:colOff>
      <xdr:row>31</xdr:row>
      <xdr:rowOff>114300</xdr:rowOff>
    </xdr:from>
    <xdr:ext cx="1771650" cy="809625"/>
    <xdr:sp macro="" textlink="">
      <xdr:nvSpPr>
        <xdr:cNvPr id="131" name="Tekstvak 130"/>
        <xdr:cNvSpPr txBox="1"/>
      </xdr:nvSpPr>
      <xdr:spPr>
        <a:xfrm>
          <a:off x="6343650" y="6019800"/>
          <a:ext cx="1771650" cy="8096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400" b="1">
              <a:solidFill>
                <a:srgbClr val="2C13E7"/>
              </a:solidFill>
            </a:rPr>
            <a:t>a</a:t>
          </a:r>
          <a:r>
            <a:rPr lang="nl-NL" sz="1100" b="1">
              <a:solidFill>
                <a:srgbClr val="2C13E7"/>
              </a:solidFill>
            </a:rPr>
            <a:t> </a:t>
          </a:r>
          <a:r>
            <a:rPr lang="nl-NL" sz="1100" b="1"/>
            <a:t>  </a:t>
          </a:r>
          <a:r>
            <a:rPr lang="nl-NL" sz="1200" b="1"/>
            <a:t>richting </a:t>
          </a:r>
          <a:r>
            <a:rPr lang="nl-NL" sz="1100" b="1" baseline="0"/>
            <a:t>  </a:t>
          </a:r>
          <a:r>
            <a:rPr lang="el-GR" sz="1400" b="1" baseline="0">
              <a:solidFill>
                <a:srgbClr val="2C13E7"/>
              </a:solidFill>
              <a:latin typeface="Calibri"/>
            </a:rPr>
            <a:t>ω</a:t>
          </a:r>
          <a:r>
            <a:rPr lang="nl-NL" sz="1400" b="1" baseline="0">
              <a:latin typeface="Calibri"/>
            </a:rPr>
            <a:t> = </a:t>
          </a:r>
          <a:r>
            <a:rPr lang="el-GR" sz="1400" b="1" baseline="0">
              <a:solidFill>
                <a:srgbClr val="2C13E7"/>
              </a:solidFill>
              <a:latin typeface="Calibri"/>
            </a:rPr>
            <a:t>α</a:t>
          </a:r>
          <a:r>
            <a:rPr lang="nl-NL" sz="1400" b="1" baseline="0">
              <a:latin typeface="Calibri"/>
            </a:rPr>
            <a:t>/t</a:t>
          </a:r>
        </a:p>
        <a:p>
          <a:r>
            <a:rPr lang="nl-NL" sz="1400" b="1" baseline="0">
              <a:solidFill>
                <a:srgbClr val="FF0000"/>
              </a:solidFill>
              <a:latin typeface="Calibri"/>
            </a:rPr>
            <a:t>b</a:t>
          </a:r>
          <a:r>
            <a:rPr lang="nl-NL" sz="1400" b="1" baseline="0">
              <a:latin typeface="Calibri"/>
            </a:rPr>
            <a:t>  </a:t>
          </a:r>
          <a:r>
            <a:rPr lang="nl-NL" sz="1200" b="1" baseline="0">
              <a:latin typeface="Calibri"/>
            </a:rPr>
            <a:t>richting  </a:t>
          </a:r>
          <a:r>
            <a:rPr lang="nl-NL" sz="1400" b="1" baseline="0">
              <a:latin typeface="Calibri"/>
            </a:rPr>
            <a:t> </a:t>
          </a:r>
          <a:r>
            <a:rPr lang="el-GR" sz="1400" b="1" baseline="0">
              <a:solidFill>
                <a:srgbClr val="FF0000"/>
              </a:solidFill>
              <a:latin typeface="Calibri"/>
            </a:rPr>
            <a:t>β</a:t>
          </a:r>
          <a:r>
            <a:rPr lang="nl-NL" sz="1400" b="1" baseline="0">
              <a:latin typeface="Calibri"/>
            </a:rPr>
            <a:t>     (of </a:t>
          </a:r>
          <a:r>
            <a:rPr lang="el-GR" sz="1400" b="1" baseline="0">
              <a:solidFill>
                <a:srgbClr val="FF0000"/>
              </a:solidFill>
              <a:latin typeface="Calibri"/>
            </a:rPr>
            <a:t>ω</a:t>
          </a:r>
          <a:r>
            <a:rPr lang="nl-NL" sz="1400" b="1" baseline="0">
              <a:solidFill>
                <a:srgbClr val="FF0000"/>
              </a:solidFill>
              <a:latin typeface="Calibri"/>
            </a:rPr>
            <a:t>2</a:t>
          </a:r>
          <a:r>
            <a:rPr lang="nl-NL" sz="1400" b="1" baseline="0">
              <a:latin typeface="Calibri"/>
            </a:rPr>
            <a:t>)</a:t>
          </a:r>
        </a:p>
        <a:p>
          <a:r>
            <a:rPr lang="nl-NL" sz="1200" b="1">
              <a:solidFill>
                <a:srgbClr val="7030A0"/>
              </a:solidFill>
            </a:rPr>
            <a:t>M</a:t>
          </a:r>
          <a:r>
            <a:rPr lang="nl-NL" sz="1200" b="1"/>
            <a:t> richting</a:t>
          </a:r>
          <a:r>
            <a:rPr lang="nl-NL" sz="1400" b="1"/>
            <a:t>   </a:t>
          </a:r>
          <a:r>
            <a:rPr lang="nl-NL" sz="1400" b="1">
              <a:solidFill>
                <a:srgbClr val="7030A0"/>
              </a:solidFill>
            </a:rPr>
            <a:t>d</a:t>
          </a:r>
        </a:p>
      </xdr:txBody>
    </xdr:sp>
    <xdr:clientData/>
  </xdr:oneCellAnchor>
  <xdr:oneCellAnchor>
    <xdr:from>
      <xdr:col>10</xdr:col>
      <xdr:colOff>561975</xdr:colOff>
      <xdr:row>22</xdr:row>
      <xdr:rowOff>57150</xdr:rowOff>
    </xdr:from>
    <xdr:ext cx="441018" cy="342786"/>
    <xdr:sp macro="" textlink="">
      <xdr:nvSpPr>
        <xdr:cNvPr id="134" name="Tekstvak 133"/>
        <xdr:cNvSpPr txBox="1"/>
      </xdr:nvSpPr>
      <xdr:spPr>
        <a:xfrm>
          <a:off x="7267575" y="4248150"/>
          <a:ext cx="44101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600" b="1">
              <a:solidFill>
                <a:srgbClr val="7030A0"/>
              </a:solidFill>
            </a:rPr>
            <a:t>d =</a:t>
          </a:r>
        </a:p>
      </xdr:txBody>
    </xdr:sp>
    <xdr:clientData/>
  </xdr:oneCellAnchor>
  <xdr:oneCellAnchor>
    <xdr:from>
      <xdr:col>9</xdr:col>
      <xdr:colOff>238125</xdr:colOff>
      <xdr:row>35</xdr:row>
      <xdr:rowOff>152400</xdr:rowOff>
    </xdr:from>
    <xdr:ext cx="1644874" cy="476250"/>
    <xdr:sp macro="" textlink="">
      <xdr:nvSpPr>
        <xdr:cNvPr id="135" name="Tekstvak 134"/>
        <xdr:cNvSpPr txBox="1"/>
      </xdr:nvSpPr>
      <xdr:spPr>
        <a:xfrm>
          <a:off x="5724525" y="6819900"/>
          <a:ext cx="1644874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200" b="1">
              <a:solidFill>
                <a:srgbClr val="7030A0"/>
              </a:solidFill>
            </a:rPr>
            <a:t>M</a:t>
          </a:r>
          <a:r>
            <a:rPr lang="nl-NL" sz="1200" b="1" baseline="0"/>
            <a:t> = uitwendig product</a:t>
          </a:r>
        </a:p>
        <a:p>
          <a:r>
            <a:rPr lang="nl-NL" sz="1200" b="1" baseline="0"/>
            <a:t>        van 2 vectoren </a:t>
          </a:r>
          <a:endParaRPr lang="nl-NL" sz="1200" b="1"/>
        </a:p>
      </xdr:txBody>
    </xdr:sp>
    <xdr:clientData/>
  </xdr:oneCellAnchor>
  <xdr:twoCellAnchor>
    <xdr:from>
      <xdr:col>15</xdr:col>
      <xdr:colOff>76200</xdr:colOff>
      <xdr:row>29</xdr:row>
      <xdr:rowOff>95250</xdr:rowOff>
    </xdr:from>
    <xdr:to>
      <xdr:col>15</xdr:col>
      <xdr:colOff>590550</xdr:colOff>
      <xdr:row>29</xdr:row>
      <xdr:rowOff>96838</xdr:rowOff>
    </xdr:to>
    <xdr:cxnSp macro="">
      <xdr:nvCxnSpPr>
        <xdr:cNvPr id="139" name="Rechte verbindingslijn met pijl 138"/>
        <xdr:cNvCxnSpPr/>
      </xdr:nvCxnSpPr>
      <xdr:spPr>
        <a:xfrm>
          <a:off x="9220200" y="5619750"/>
          <a:ext cx="514350" cy="158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457200</xdr:colOff>
      <xdr:row>45</xdr:row>
      <xdr:rowOff>19050</xdr:rowOff>
    </xdr:from>
    <xdr:to>
      <xdr:col>5</xdr:col>
      <xdr:colOff>57150</xdr:colOff>
      <xdr:row>50</xdr:row>
      <xdr:rowOff>142875</xdr:rowOff>
    </xdr:to>
    <xdr:pic>
      <xdr:nvPicPr>
        <xdr:cNvPr id="1027" name="Picture 3" descr="http://t0.gstatic.com/images?q=tbn:hk38Jz_UuVX96M:http://upload.wikimedia.org/wikipedia/commons/e/e2/3D_Gyroscope.png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76400" y="8591550"/>
          <a:ext cx="1428750" cy="10763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171449</xdr:colOff>
      <xdr:row>45</xdr:row>
      <xdr:rowOff>95250</xdr:rowOff>
    </xdr:from>
    <xdr:to>
      <xdr:col>10</xdr:col>
      <xdr:colOff>543696</xdr:colOff>
      <xdr:row>56</xdr:row>
      <xdr:rowOff>171450</xdr:rowOff>
    </xdr:to>
    <xdr:pic>
      <xdr:nvPicPr>
        <xdr:cNvPr id="1028" name="Picture 4" descr="http://t0.gstatic.com/images?q=tbn:Oyi85VVh4TwygM:http://upload.wikimedia.org/wikipedia/commons/3/33/Gyroscope_hg.jpg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438649" y="8667750"/>
          <a:ext cx="2201047" cy="21717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152400</xdr:colOff>
      <xdr:row>45</xdr:row>
      <xdr:rowOff>57150</xdr:rowOff>
    </xdr:from>
    <xdr:to>
      <xdr:col>7</xdr:col>
      <xdr:colOff>38100</xdr:colOff>
      <xdr:row>50</xdr:row>
      <xdr:rowOff>114300</xdr:rowOff>
    </xdr:to>
    <xdr:pic>
      <xdr:nvPicPr>
        <xdr:cNvPr id="1029" name="Picture 5" descr="http://t1.gstatic.com/images?q=tbn:j0INgW64aFGFKM:http://www.gyroscope.com/images/gimbals/gimbals5.jpg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200400" y="8629650"/>
          <a:ext cx="1104900" cy="10096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57150</xdr:colOff>
      <xdr:row>51</xdr:row>
      <xdr:rowOff>76200</xdr:rowOff>
    </xdr:from>
    <xdr:to>
      <xdr:col>7</xdr:col>
      <xdr:colOff>104775</xdr:colOff>
      <xdr:row>56</xdr:row>
      <xdr:rowOff>142875</xdr:rowOff>
    </xdr:to>
    <xdr:pic>
      <xdr:nvPicPr>
        <xdr:cNvPr id="1030" name="Picture 6" descr="http://t2.gstatic.com/images?q=tbn:8GZC6hlQ4f1LIM:http://fys.kuleuven.be/pradem/mechanica/picture/gyroscoop_f.jpg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105150" y="9791700"/>
          <a:ext cx="1266825" cy="10191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419100</xdr:colOff>
      <xdr:row>50</xdr:row>
      <xdr:rowOff>114300</xdr:rowOff>
    </xdr:from>
    <xdr:to>
      <xdr:col>4</xdr:col>
      <xdr:colOff>495300</xdr:colOff>
      <xdr:row>57</xdr:row>
      <xdr:rowOff>76200</xdr:rowOff>
    </xdr:to>
    <xdr:pic>
      <xdr:nvPicPr>
        <xdr:cNvPr id="145" name="Picture 11" descr="http://t0.gstatic.com/images?q=tbn:N5YYhGYTan0ifM:http://upload.wikimedia.org/wikipedia/commons/8/82/Gyroscope_precession.gif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638300" y="9639300"/>
          <a:ext cx="1295400" cy="12954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47625</xdr:colOff>
      <xdr:row>125</xdr:row>
      <xdr:rowOff>85725</xdr:rowOff>
    </xdr:from>
    <xdr:to>
      <xdr:col>5</xdr:col>
      <xdr:colOff>390525</xdr:colOff>
      <xdr:row>127</xdr:row>
      <xdr:rowOff>66675</xdr:rowOff>
    </xdr:to>
    <xdr:cxnSp macro="">
      <xdr:nvCxnSpPr>
        <xdr:cNvPr id="149" name="Rechte verbindingslijn met pijl 148"/>
        <xdr:cNvCxnSpPr/>
      </xdr:nvCxnSpPr>
      <xdr:spPr>
        <a:xfrm flipV="1">
          <a:off x="47625" y="23822025"/>
          <a:ext cx="2781300" cy="361950"/>
        </a:xfrm>
        <a:prstGeom prst="straightConnector1">
          <a:avLst/>
        </a:prstGeom>
        <a:ln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247650</xdr:colOff>
      <xdr:row>125</xdr:row>
      <xdr:rowOff>123825</xdr:rowOff>
    </xdr:from>
    <xdr:to>
      <xdr:col>5</xdr:col>
      <xdr:colOff>57150</xdr:colOff>
      <xdr:row>126</xdr:row>
      <xdr:rowOff>66675</xdr:rowOff>
    </xdr:to>
    <xdr:cxnSp macro="">
      <xdr:nvCxnSpPr>
        <xdr:cNvPr id="151" name="Rechte verbindingslijn met pijl 150"/>
        <xdr:cNvCxnSpPr/>
      </xdr:nvCxnSpPr>
      <xdr:spPr>
        <a:xfrm flipV="1">
          <a:off x="2686050" y="23669625"/>
          <a:ext cx="1028700" cy="133350"/>
        </a:xfrm>
        <a:prstGeom prst="straightConnector1">
          <a:avLst/>
        </a:prstGeom>
        <a:ln w="25400">
          <a:solidFill>
            <a:srgbClr val="2C13E7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152400</xdr:colOff>
      <xdr:row>126</xdr:row>
      <xdr:rowOff>57150</xdr:rowOff>
    </xdr:from>
    <xdr:ext cx="305276" cy="264560"/>
    <xdr:sp macro="" textlink="">
      <xdr:nvSpPr>
        <xdr:cNvPr id="152" name="Tekstvak 151"/>
        <xdr:cNvSpPr txBox="1"/>
      </xdr:nvSpPr>
      <xdr:spPr>
        <a:xfrm>
          <a:off x="1371600" y="23983950"/>
          <a:ext cx="3052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M</a:t>
          </a:r>
        </a:p>
      </xdr:txBody>
    </xdr:sp>
    <xdr:clientData/>
  </xdr:oneCellAnchor>
  <xdr:oneCellAnchor>
    <xdr:from>
      <xdr:col>4</xdr:col>
      <xdr:colOff>190500</xdr:colOff>
      <xdr:row>124</xdr:row>
      <xdr:rowOff>85725</xdr:rowOff>
    </xdr:from>
    <xdr:ext cx="268087" cy="264560"/>
    <xdr:sp macro="" textlink="">
      <xdr:nvSpPr>
        <xdr:cNvPr id="153" name="Tekstvak 152"/>
        <xdr:cNvSpPr txBox="1"/>
      </xdr:nvSpPr>
      <xdr:spPr>
        <a:xfrm>
          <a:off x="3238500" y="23441025"/>
          <a:ext cx="2680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u="sng"/>
            <a:t>V</a:t>
          </a:r>
        </a:p>
      </xdr:txBody>
    </xdr:sp>
    <xdr:clientData/>
  </xdr:oneCellAnchor>
  <xdr:twoCellAnchor>
    <xdr:from>
      <xdr:col>3</xdr:col>
      <xdr:colOff>200025</xdr:colOff>
      <xdr:row>126</xdr:row>
      <xdr:rowOff>38100</xdr:rowOff>
    </xdr:from>
    <xdr:to>
      <xdr:col>3</xdr:col>
      <xdr:colOff>276225</xdr:colOff>
      <xdr:row>126</xdr:row>
      <xdr:rowOff>114300</xdr:rowOff>
    </xdr:to>
    <xdr:sp macro="" textlink="">
      <xdr:nvSpPr>
        <xdr:cNvPr id="154" name="Ovaal 153"/>
        <xdr:cNvSpPr/>
      </xdr:nvSpPr>
      <xdr:spPr>
        <a:xfrm>
          <a:off x="2638425" y="23774400"/>
          <a:ext cx="76200" cy="76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3</xdr:col>
      <xdr:colOff>265066</xdr:colOff>
      <xdr:row>123</xdr:row>
      <xdr:rowOff>123825</xdr:rowOff>
    </xdr:from>
    <xdr:to>
      <xdr:col>3</xdr:col>
      <xdr:colOff>590550</xdr:colOff>
      <xdr:row>126</xdr:row>
      <xdr:rowOff>49259</xdr:rowOff>
    </xdr:to>
    <xdr:cxnSp macro="">
      <xdr:nvCxnSpPr>
        <xdr:cNvPr id="156" name="Rechte verbindingslijn met pijl 155"/>
        <xdr:cNvCxnSpPr>
          <a:endCxn id="154" idx="7"/>
        </xdr:cNvCxnSpPr>
      </xdr:nvCxnSpPr>
      <xdr:spPr>
        <a:xfrm rot="5400000">
          <a:off x="2617741" y="23374350"/>
          <a:ext cx="496934" cy="325484"/>
        </a:xfrm>
        <a:prstGeom prst="straightConnector1">
          <a:avLst/>
        </a:prstGeom>
        <a:ln w="190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561975</xdr:colOff>
      <xdr:row>126</xdr:row>
      <xdr:rowOff>104776</xdr:rowOff>
    </xdr:from>
    <xdr:to>
      <xdr:col>3</xdr:col>
      <xdr:colOff>228601</xdr:colOff>
      <xdr:row>130</xdr:row>
      <xdr:rowOff>104778</xdr:rowOff>
    </xdr:to>
    <xdr:cxnSp macro="">
      <xdr:nvCxnSpPr>
        <xdr:cNvPr id="157" name="Rechte verbindingslijn met pijl 156"/>
        <xdr:cNvCxnSpPr/>
      </xdr:nvCxnSpPr>
      <xdr:spPr>
        <a:xfrm rot="10800000" flipV="1">
          <a:off x="561975" y="24031576"/>
          <a:ext cx="885826" cy="762002"/>
        </a:xfrm>
        <a:prstGeom prst="straightConnector1">
          <a:avLst/>
        </a:prstGeom>
        <a:ln w="19050">
          <a:solidFill>
            <a:srgbClr val="7030A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76200</xdr:colOff>
      <xdr:row>123</xdr:row>
      <xdr:rowOff>66675</xdr:rowOff>
    </xdr:from>
    <xdr:to>
      <xdr:col>4</xdr:col>
      <xdr:colOff>447675</xdr:colOff>
      <xdr:row>124</xdr:row>
      <xdr:rowOff>66675</xdr:rowOff>
    </xdr:to>
    <xdr:cxnSp macro="">
      <xdr:nvCxnSpPr>
        <xdr:cNvPr id="161" name="Rechte verbindingslijn 160"/>
        <xdr:cNvCxnSpPr/>
      </xdr:nvCxnSpPr>
      <xdr:spPr>
        <a:xfrm flipV="1">
          <a:off x="1295400" y="23460075"/>
          <a:ext cx="1590675" cy="190500"/>
        </a:xfrm>
        <a:prstGeom prst="line">
          <a:avLst/>
        </a:prstGeom>
        <a:ln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47625</xdr:colOff>
      <xdr:row>129</xdr:row>
      <xdr:rowOff>28575</xdr:rowOff>
    </xdr:from>
    <xdr:to>
      <xdr:col>5</xdr:col>
      <xdr:colOff>161925</xdr:colOff>
      <xdr:row>130</xdr:row>
      <xdr:rowOff>161925</xdr:rowOff>
    </xdr:to>
    <xdr:cxnSp macro="">
      <xdr:nvCxnSpPr>
        <xdr:cNvPr id="162" name="Rechte verbindingslijn 161"/>
        <xdr:cNvCxnSpPr/>
      </xdr:nvCxnSpPr>
      <xdr:spPr>
        <a:xfrm flipV="1">
          <a:off x="47625" y="24526875"/>
          <a:ext cx="2552700" cy="323850"/>
        </a:xfrm>
        <a:prstGeom prst="line">
          <a:avLst/>
        </a:prstGeom>
        <a:ln>
          <a:solidFill>
            <a:srgbClr val="7030A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266700</xdr:colOff>
      <xdr:row>130</xdr:row>
      <xdr:rowOff>57150</xdr:rowOff>
    </xdr:from>
    <xdr:ext cx="261418" cy="264560"/>
    <xdr:sp macro="" textlink="">
      <xdr:nvSpPr>
        <xdr:cNvPr id="163" name="Tekstvak 162"/>
        <xdr:cNvSpPr txBox="1"/>
      </xdr:nvSpPr>
      <xdr:spPr>
        <a:xfrm>
          <a:off x="1485900" y="24555450"/>
          <a:ext cx="2614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solidFill>
                <a:srgbClr val="7030A0"/>
              </a:solidFill>
            </a:rPr>
            <a:t>B</a:t>
          </a:r>
        </a:p>
      </xdr:txBody>
    </xdr:sp>
    <xdr:clientData/>
  </xdr:oneCellAnchor>
  <xdr:oneCellAnchor>
    <xdr:from>
      <xdr:col>2</xdr:col>
      <xdr:colOff>95250</xdr:colOff>
      <xdr:row>127</xdr:row>
      <xdr:rowOff>123825</xdr:rowOff>
    </xdr:from>
    <xdr:ext cx="260392" cy="264560"/>
    <xdr:sp macro="" textlink="">
      <xdr:nvSpPr>
        <xdr:cNvPr id="164" name="Tekstvak 163"/>
        <xdr:cNvSpPr txBox="1"/>
      </xdr:nvSpPr>
      <xdr:spPr>
        <a:xfrm>
          <a:off x="1924050" y="24050625"/>
          <a:ext cx="26039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 u="sng">
              <a:solidFill>
                <a:srgbClr val="7030A0"/>
              </a:solidFill>
            </a:rPr>
            <a:t>b</a:t>
          </a:r>
        </a:p>
      </xdr:txBody>
    </xdr:sp>
    <xdr:clientData/>
  </xdr:oneCellAnchor>
  <xdr:oneCellAnchor>
    <xdr:from>
      <xdr:col>3</xdr:col>
      <xdr:colOff>161925</xdr:colOff>
      <xdr:row>124</xdr:row>
      <xdr:rowOff>66675</xdr:rowOff>
    </xdr:from>
    <xdr:ext cx="178100" cy="247650"/>
    <xdr:sp macro="" textlink="">
      <xdr:nvSpPr>
        <xdr:cNvPr id="165" name="Tekstvak 164"/>
        <xdr:cNvSpPr txBox="1"/>
      </xdr:nvSpPr>
      <xdr:spPr>
        <a:xfrm>
          <a:off x="2600325" y="23421975"/>
          <a:ext cx="178100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 u="sng">
              <a:solidFill>
                <a:srgbClr val="FF0000"/>
              </a:solidFill>
            </a:rPr>
            <a:t>a</a:t>
          </a:r>
        </a:p>
      </xdr:txBody>
    </xdr:sp>
    <xdr:clientData/>
  </xdr:oneCellAnchor>
  <xdr:oneCellAnchor>
    <xdr:from>
      <xdr:col>3</xdr:col>
      <xdr:colOff>323850</xdr:colOff>
      <xdr:row>122</xdr:row>
      <xdr:rowOff>95249</xdr:rowOff>
    </xdr:from>
    <xdr:ext cx="333375" cy="216935"/>
    <xdr:sp macro="" textlink="">
      <xdr:nvSpPr>
        <xdr:cNvPr id="166" name="Tekstvak 165"/>
        <xdr:cNvSpPr txBox="1"/>
      </xdr:nvSpPr>
      <xdr:spPr>
        <a:xfrm>
          <a:off x="1543050" y="23260049"/>
          <a:ext cx="333375" cy="2169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>
              <a:solidFill>
                <a:srgbClr val="FF0000"/>
              </a:solidFill>
            </a:rPr>
            <a:t>A</a:t>
          </a:r>
        </a:p>
      </xdr:txBody>
    </xdr:sp>
    <xdr:clientData/>
  </xdr:oneCellAnchor>
  <xdr:twoCellAnchor>
    <xdr:from>
      <xdr:col>3</xdr:col>
      <xdr:colOff>590551</xdr:colOff>
      <xdr:row>123</xdr:row>
      <xdr:rowOff>123825</xdr:rowOff>
    </xdr:from>
    <xdr:to>
      <xdr:col>4</xdr:col>
      <xdr:colOff>47626</xdr:colOff>
      <xdr:row>126</xdr:row>
      <xdr:rowOff>19050</xdr:rowOff>
    </xdr:to>
    <xdr:cxnSp macro="">
      <xdr:nvCxnSpPr>
        <xdr:cNvPr id="169" name="Rechte verbindingslijn met pijl 168"/>
        <xdr:cNvCxnSpPr/>
      </xdr:nvCxnSpPr>
      <xdr:spPr>
        <a:xfrm rot="16200000" flipV="1">
          <a:off x="2828926" y="23488650"/>
          <a:ext cx="466725" cy="66675"/>
        </a:xfrm>
        <a:prstGeom prst="straightConnector1">
          <a:avLst/>
        </a:prstGeom>
        <a:ln>
          <a:solidFill>
            <a:srgbClr val="FF0000"/>
          </a:solidFill>
          <a:headEnd type="arrow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439784</xdr:colOff>
      <xdr:row>127</xdr:row>
      <xdr:rowOff>17416</xdr:rowOff>
    </xdr:from>
    <xdr:to>
      <xdr:col>1</xdr:col>
      <xdr:colOff>533400</xdr:colOff>
      <xdr:row>130</xdr:row>
      <xdr:rowOff>76200</xdr:rowOff>
    </xdr:to>
    <xdr:cxnSp macro="">
      <xdr:nvCxnSpPr>
        <xdr:cNvPr id="171" name="Rechte verbindingslijn met pijl 170"/>
        <xdr:cNvCxnSpPr/>
      </xdr:nvCxnSpPr>
      <xdr:spPr>
        <a:xfrm rot="16200000" flipV="1">
          <a:off x="171450" y="24403050"/>
          <a:ext cx="630284" cy="93616"/>
        </a:xfrm>
        <a:prstGeom prst="straightConnector1">
          <a:avLst/>
        </a:prstGeom>
        <a:ln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419100</xdr:colOff>
      <xdr:row>126</xdr:row>
      <xdr:rowOff>76200</xdr:rowOff>
    </xdr:from>
    <xdr:to>
      <xdr:col>3</xdr:col>
      <xdr:colOff>304800</xdr:colOff>
      <xdr:row>128</xdr:row>
      <xdr:rowOff>0</xdr:rowOff>
    </xdr:to>
    <xdr:sp macro="" textlink="">
      <xdr:nvSpPr>
        <xdr:cNvPr id="172" name="Tekstvak 171"/>
        <xdr:cNvSpPr txBox="1"/>
      </xdr:nvSpPr>
      <xdr:spPr>
        <a:xfrm>
          <a:off x="2247900" y="23812500"/>
          <a:ext cx="49530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 b="1">
              <a:solidFill>
                <a:srgbClr val="7030A0"/>
              </a:solidFill>
            </a:rPr>
            <a:t>β</a:t>
          </a:r>
          <a:endParaRPr lang="nl-NL" sz="1100" b="1">
            <a:solidFill>
              <a:srgbClr val="7030A0"/>
            </a:solidFill>
          </a:endParaRPr>
        </a:p>
      </xdr:txBody>
    </xdr:sp>
    <xdr:clientData/>
  </xdr:twoCellAnchor>
  <xdr:twoCellAnchor>
    <xdr:from>
      <xdr:col>3</xdr:col>
      <xdr:colOff>276225</xdr:colOff>
      <xdr:row>123</xdr:row>
      <xdr:rowOff>76200</xdr:rowOff>
    </xdr:from>
    <xdr:to>
      <xdr:col>4</xdr:col>
      <xdr:colOff>161925</xdr:colOff>
      <xdr:row>125</xdr:row>
      <xdr:rowOff>0</xdr:rowOff>
    </xdr:to>
    <xdr:sp macro="" textlink="">
      <xdr:nvSpPr>
        <xdr:cNvPr id="173" name="Tekstvak 172"/>
        <xdr:cNvSpPr txBox="1"/>
      </xdr:nvSpPr>
      <xdr:spPr>
        <a:xfrm>
          <a:off x="2714625" y="23241000"/>
          <a:ext cx="49530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l-GR" sz="1100" b="1">
              <a:solidFill>
                <a:srgbClr val="FF0000"/>
              </a:solidFill>
            </a:rPr>
            <a:t>α</a:t>
          </a:r>
          <a:endParaRPr lang="nl-NL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523875</xdr:colOff>
      <xdr:row>123</xdr:row>
      <xdr:rowOff>66675</xdr:rowOff>
    </xdr:from>
    <xdr:to>
      <xdr:col>4</xdr:col>
      <xdr:colOff>66675</xdr:colOff>
      <xdr:row>124</xdr:row>
      <xdr:rowOff>9525</xdr:rowOff>
    </xdr:to>
    <xdr:sp macro="" textlink="">
      <xdr:nvSpPr>
        <xdr:cNvPr id="205" name="Ovaal 204"/>
        <xdr:cNvSpPr/>
      </xdr:nvSpPr>
      <xdr:spPr>
        <a:xfrm>
          <a:off x="1743075" y="23421975"/>
          <a:ext cx="152400" cy="133350"/>
        </a:xfrm>
        <a:prstGeom prst="ellipse">
          <a:avLst/>
        </a:prstGeom>
        <a:noFill/>
        <a:ln w="158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466725</xdr:colOff>
      <xdr:row>130</xdr:row>
      <xdr:rowOff>28575</xdr:rowOff>
    </xdr:from>
    <xdr:to>
      <xdr:col>2</xdr:col>
      <xdr:colOff>9525</xdr:colOff>
      <xdr:row>130</xdr:row>
      <xdr:rowOff>161925</xdr:rowOff>
    </xdr:to>
    <xdr:sp macro="" textlink="">
      <xdr:nvSpPr>
        <xdr:cNvPr id="206" name="Ovaal 205"/>
        <xdr:cNvSpPr/>
      </xdr:nvSpPr>
      <xdr:spPr>
        <a:xfrm>
          <a:off x="466725" y="24717375"/>
          <a:ext cx="152400" cy="133350"/>
        </a:xfrm>
        <a:prstGeom prst="ellipse">
          <a:avLst/>
        </a:prstGeom>
        <a:noFill/>
        <a:ln w="15875"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1</xdr:col>
      <xdr:colOff>489043</xdr:colOff>
      <xdr:row>130</xdr:row>
      <xdr:rowOff>48104</xdr:rowOff>
    </xdr:from>
    <xdr:to>
      <xdr:col>1</xdr:col>
      <xdr:colOff>596807</xdr:colOff>
      <xdr:row>130</xdr:row>
      <xdr:rowOff>142396</xdr:rowOff>
    </xdr:to>
    <xdr:cxnSp macro="">
      <xdr:nvCxnSpPr>
        <xdr:cNvPr id="208" name="Rechte verbindingslijn 207"/>
        <xdr:cNvCxnSpPr>
          <a:stCxn id="206" idx="1"/>
          <a:endCxn id="206" idx="5"/>
        </xdr:cNvCxnSpPr>
      </xdr:nvCxnSpPr>
      <xdr:spPr>
        <a:xfrm rot="16200000" flipH="1">
          <a:off x="495779" y="24730168"/>
          <a:ext cx="94292" cy="107764"/>
        </a:xfrm>
        <a:prstGeom prst="line">
          <a:avLst/>
        </a:prstGeom>
        <a:ln w="25400"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489043</xdr:colOff>
      <xdr:row>130</xdr:row>
      <xdr:rowOff>48104</xdr:rowOff>
    </xdr:from>
    <xdr:to>
      <xdr:col>1</xdr:col>
      <xdr:colOff>596807</xdr:colOff>
      <xdr:row>130</xdr:row>
      <xdr:rowOff>142396</xdr:rowOff>
    </xdr:to>
    <xdr:cxnSp macro="">
      <xdr:nvCxnSpPr>
        <xdr:cNvPr id="210" name="Rechte verbindingslijn 209"/>
        <xdr:cNvCxnSpPr>
          <a:stCxn id="206" idx="7"/>
          <a:endCxn id="206" idx="3"/>
        </xdr:cNvCxnSpPr>
      </xdr:nvCxnSpPr>
      <xdr:spPr>
        <a:xfrm rot="16200000" flipH="1" flipV="1">
          <a:off x="495779" y="24730168"/>
          <a:ext cx="94292" cy="107764"/>
        </a:xfrm>
        <a:prstGeom prst="line">
          <a:avLst/>
        </a:prstGeom>
        <a:ln w="25400">
          <a:solidFill>
            <a:srgbClr val="7030A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561975</xdr:colOff>
      <xdr:row>123</xdr:row>
      <xdr:rowOff>104775</xdr:rowOff>
    </xdr:from>
    <xdr:to>
      <xdr:col>4</xdr:col>
      <xdr:colOff>9525</xdr:colOff>
      <xdr:row>123</xdr:row>
      <xdr:rowOff>150494</xdr:rowOff>
    </xdr:to>
    <xdr:sp macro="" textlink="">
      <xdr:nvSpPr>
        <xdr:cNvPr id="211" name="Ovaal 210"/>
        <xdr:cNvSpPr/>
      </xdr:nvSpPr>
      <xdr:spPr>
        <a:xfrm>
          <a:off x="1781175" y="23460075"/>
          <a:ext cx="57150" cy="45719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7</xdr:col>
      <xdr:colOff>314325</xdr:colOff>
      <xdr:row>123</xdr:row>
      <xdr:rowOff>16826</xdr:rowOff>
    </xdr:from>
    <xdr:to>
      <xdr:col>9</xdr:col>
      <xdr:colOff>523875</xdr:colOff>
      <xdr:row>129</xdr:row>
      <xdr:rowOff>167639</xdr:rowOff>
    </xdr:to>
    <xdr:pic>
      <xdr:nvPicPr>
        <xdr:cNvPr id="213" name="Picture 11" descr="http://upload.wikimedia.org/wikipedia/commons/thumb/d/d2/Right_hand_rule_cross_product.svg/180px-Right_hand_rule_cross_product.svg.png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581525" y="23600726"/>
          <a:ext cx="1428750" cy="1293813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youtube.com/watch?v=sE9Y006Kv6w&amp;feature=related" TargetMode="External"/><Relationship Id="rId2" Type="http://schemas.openxmlformats.org/officeDocument/2006/relationships/hyperlink" Target="http://www.youtube.com/watch?v=qkbyIfGgOiY&amp;NR=1" TargetMode="External"/><Relationship Id="rId1" Type="http://schemas.openxmlformats.org/officeDocument/2006/relationships/hyperlink" Target="http://www.youtube.com/watch?v=-G7tjiMNVlc&amp;feature=related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mailto:nca@xs4all.nl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hyperphysics.phy-astr.gsu.edu/hbase/cf.html" TargetMode="External"/><Relationship Id="rId3" Type="http://schemas.openxmlformats.org/officeDocument/2006/relationships/hyperlink" Target="http://www.youtube.com/watch?v=L6-kn2tB-9E&amp;NR=1" TargetMode="External"/><Relationship Id="rId7" Type="http://schemas.openxmlformats.org/officeDocument/2006/relationships/hyperlink" Target="http://en.wikipedia.org/wiki/Centripetal_force" TargetMode="External"/><Relationship Id="rId2" Type="http://schemas.openxmlformats.org/officeDocument/2006/relationships/hyperlink" Target="http://www.youtube.com/watch?v=fSfVVz0eIis&amp;feature=related" TargetMode="External"/><Relationship Id="rId1" Type="http://schemas.openxmlformats.org/officeDocument/2006/relationships/hyperlink" Target="http://www.phy.ntnu.edu.tw/oldjava/circularMotion/circular3D_e.html" TargetMode="External"/><Relationship Id="rId6" Type="http://schemas.openxmlformats.org/officeDocument/2006/relationships/hyperlink" Target="http://science.discovery.com/videos/exodus-earth-centrifuge.html" TargetMode="External"/><Relationship Id="rId5" Type="http://schemas.openxmlformats.org/officeDocument/2006/relationships/hyperlink" Target="http://www.youtube.com/watch?v=HQcXWBwnj2A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://www.youtube.com/watch?v=WvoHbmlAsN8" TargetMode="External"/><Relationship Id="rId9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walter-fendt.de/ph14nl/carousel_nl.htm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alter-fendt.de/ph11e/keplerlaw2.htm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http://www.phy.ntnu.edu.tw/ntnujava/index.php?topic=9" TargetMode="External"/><Relationship Id="rId1" Type="http://schemas.openxmlformats.org/officeDocument/2006/relationships/hyperlink" Target="http://upload.wikimedia.org/wikipedia/commons/8/8a/Constructie_ellips_tuinmanier.gif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://www.intuitor.com/student/AP_PhysI_Q3_Objectives.php" TargetMode="External"/><Relationship Id="rId4" Type="http://schemas.openxmlformats.org/officeDocument/2006/relationships/hyperlink" Target="http://galileoandeinstein.physics.virginia.edu/more_stuff/flashlets/kepler6.htm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http://www-paoc.mit.edu/labweb/lab5/gfd_v.htm" TargetMode="External"/><Relationship Id="rId7" Type="http://schemas.openxmlformats.org/officeDocument/2006/relationships/hyperlink" Target="http://wolken.buienradar.nl/homepage.aspx?page=world" TargetMode="External"/><Relationship Id="rId2" Type="http://schemas.openxmlformats.org/officeDocument/2006/relationships/hyperlink" Target="http://www.youtube.com/watch?v=mcPs_OdQOYU" TargetMode="External"/><Relationship Id="rId1" Type="http://schemas.openxmlformats.org/officeDocument/2006/relationships/hyperlink" Target="http://upload.wikimedia.org/wikipedia/commons/b/b6/Corioliskraftanimation.gif" TargetMode="External"/><Relationship Id="rId6" Type="http://schemas.openxmlformats.org/officeDocument/2006/relationships/hyperlink" Target="http://upload.wikimedia.org/wikipedia/commons/a/a1/Foucault_pendulum_animated.gif" TargetMode="External"/><Relationship Id="rId5" Type="http://schemas.openxmlformats.org/officeDocument/2006/relationships/hyperlink" Target="http://www.kennislink.nl/publicaties/op-het-noordelijk-halfrond-is-een-rechtse-afwijking-onvermijdelijk" TargetMode="External"/><Relationship Id="rId4" Type="http://schemas.openxmlformats.org/officeDocument/2006/relationships/hyperlink" Target="http://www-paoc.mit.edu/labweb/lab5/inertial%20circles/inertial_circle.pdf" TargetMode="External"/><Relationship Id="rId9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youtube.com/watch?v=2pYi3-q_IVA&amp;feature=fvw" TargetMode="External"/><Relationship Id="rId3" Type="http://schemas.openxmlformats.org/officeDocument/2006/relationships/hyperlink" Target="http://www.fearofphysics.com/HangWheel/hangwheel1.html" TargetMode="External"/><Relationship Id="rId7" Type="http://schemas.openxmlformats.org/officeDocument/2006/relationships/hyperlink" Target="http://www.youtube.com/watch?v=IEwAry0GARw&amp;NR=1" TargetMode="External"/><Relationship Id="rId12" Type="http://schemas.openxmlformats.org/officeDocument/2006/relationships/drawing" Target="../drawings/drawing7.xml"/><Relationship Id="rId2" Type="http://schemas.openxmlformats.org/officeDocument/2006/relationships/hyperlink" Target="http://www.nat.vu.nl/CondMat/rw/mech03/tollendeaarde.mpg" TargetMode="External"/><Relationship Id="rId1" Type="http://schemas.openxmlformats.org/officeDocument/2006/relationships/hyperlink" Target="http://www.nat.vu.nl/CondMat/rw/mech03/draaiendfietswiel.mpg" TargetMode="External"/><Relationship Id="rId6" Type="http://schemas.openxmlformats.org/officeDocument/2006/relationships/hyperlink" Target="http://www.youtube.com/watch?v=hVKz9G3YXiw&amp;NR=1" TargetMode="External"/><Relationship Id="rId11" Type="http://schemas.openxmlformats.org/officeDocument/2006/relationships/printerSettings" Target="../printerSettings/printerSettings5.bin"/><Relationship Id="rId5" Type="http://schemas.openxmlformats.org/officeDocument/2006/relationships/hyperlink" Target="http://www.youtube.com/watch?v=rTL2xDzPqVA&amp;feature=related" TargetMode="External"/><Relationship Id="rId10" Type="http://schemas.openxmlformats.org/officeDocument/2006/relationships/hyperlink" Target="http://www.youtube.com/watch?v=fD3P_l2sZFI&amp;feature=fvw" TargetMode="External"/><Relationship Id="rId4" Type="http://schemas.openxmlformats.org/officeDocument/2006/relationships/hyperlink" Target="http://www.youtube.com/watch?v=Ngp27AITDTw" TargetMode="External"/><Relationship Id="rId9" Type="http://schemas.openxmlformats.org/officeDocument/2006/relationships/hyperlink" Target="http://www.youtube.com/watch?v=_LFWr4wV6vo&amp;NR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52"/>
  <sheetViews>
    <sheetView tabSelected="1" workbookViewId="0">
      <selection activeCell="J47" sqref="J47"/>
    </sheetView>
  </sheetViews>
  <sheetFormatPr defaultRowHeight="14.4"/>
  <sheetData>
    <row r="1" spans="1:16">
      <c r="A1" s="6" t="s">
        <v>456</v>
      </c>
      <c r="K1" s="99" t="s">
        <v>598</v>
      </c>
      <c r="L1" s="100" t="s">
        <v>599</v>
      </c>
      <c r="M1" s="101"/>
      <c r="N1" s="101"/>
      <c r="O1" s="101"/>
      <c r="P1" s="102"/>
    </row>
    <row r="2" spans="1:16">
      <c r="K2" s="103"/>
      <c r="L2" s="23"/>
      <c r="M2" s="23"/>
      <c r="N2" s="23"/>
      <c r="O2" s="23"/>
      <c r="P2" s="104"/>
    </row>
    <row r="3" spans="1:16">
      <c r="A3" s="3" t="s">
        <v>434</v>
      </c>
      <c r="B3" s="4" t="s">
        <v>449</v>
      </c>
      <c r="F3" s="4" t="s">
        <v>545</v>
      </c>
      <c r="K3" s="105" t="s">
        <v>600</v>
      </c>
      <c r="L3" s="23"/>
      <c r="M3" s="23"/>
      <c r="N3" s="23"/>
      <c r="O3" s="23"/>
      <c r="P3" s="104"/>
    </row>
    <row r="4" spans="1:16">
      <c r="F4" s="4"/>
      <c r="K4" s="105" t="s">
        <v>601</v>
      </c>
      <c r="L4" s="23"/>
      <c r="M4" s="23"/>
      <c r="N4" s="23"/>
      <c r="O4" s="23"/>
      <c r="P4" s="104"/>
    </row>
    <row r="5" spans="1:16">
      <c r="A5" s="2" t="s">
        <v>436</v>
      </c>
      <c r="B5" s="4" t="s">
        <v>447</v>
      </c>
      <c r="F5" s="4" t="s">
        <v>544</v>
      </c>
      <c r="K5" s="105" t="s">
        <v>602</v>
      </c>
      <c r="L5" s="23"/>
      <c r="M5" s="23"/>
      <c r="N5" s="23"/>
      <c r="O5" s="23"/>
      <c r="P5" s="104"/>
    </row>
    <row r="6" spans="1:16">
      <c r="H6" s="57"/>
      <c r="K6" s="105" t="s">
        <v>603</v>
      </c>
      <c r="L6" s="23"/>
      <c r="M6" s="23"/>
      <c r="N6" s="23"/>
      <c r="O6" s="23"/>
      <c r="P6" s="104"/>
    </row>
    <row r="7" spans="1:16">
      <c r="A7" s="88" t="s">
        <v>437</v>
      </c>
      <c r="B7" s="4" t="s">
        <v>446</v>
      </c>
      <c r="F7" s="4" t="s">
        <v>546</v>
      </c>
      <c r="K7" s="105" t="s">
        <v>604</v>
      </c>
      <c r="L7" s="23"/>
      <c r="M7" s="23"/>
      <c r="N7" s="23"/>
      <c r="O7" s="23"/>
      <c r="P7" s="104"/>
    </row>
    <row r="8" spans="1:16">
      <c r="K8" s="105" t="s">
        <v>605</v>
      </c>
      <c r="L8" s="23"/>
      <c r="M8" s="23"/>
      <c r="N8" s="23"/>
      <c r="O8" s="23"/>
      <c r="P8" s="104"/>
    </row>
    <row r="9" spans="1:16" s="84" customFormat="1">
      <c r="K9" s="103"/>
      <c r="L9" s="23"/>
      <c r="M9" s="23"/>
      <c r="N9" s="23"/>
      <c r="O9" s="23"/>
      <c r="P9" s="104"/>
    </row>
    <row r="10" spans="1:16" s="84" customFormat="1">
      <c r="K10" s="105" t="s">
        <v>606</v>
      </c>
      <c r="L10" s="106"/>
      <c r="M10" s="23"/>
      <c r="N10" s="23"/>
      <c r="O10" s="23"/>
      <c r="P10" s="104"/>
    </row>
    <row r="11" spans="1:16" s="84" customFormat="1">
      <c r="K11" s="105" t="s">
        <v>607</v>
      </c>
      <c r="L11" s="106"/>
      <c r="M11" s="23"/>
      <c r="N11" s="23"/>
      <c r="O11" s="23"/>
      <c r="P11" s="104"/>
    </row>
    <row r="12" spans="1:16" s="84" customFormat="1">
      <c r="K12" s="105"/>
      <c r="L12" s="23"/>
      <c r="M12" s="23"/>
      <c r="N12" s="23"/>
      <c r="O12" s="23"/>
      <c r="P12" s="104"/>
    </row>
    <row r="13" spans="1:16" s="84" customFormat="1">
      <c r="K13" s="105" t="s">
        <v>608</v>
      </c>
      <c r="L13" s="23"/>
      <c r="M13" s="23"/>
      <c r="N13" s="23"/>
      <c r="O13" s="23"/>
      <c r="P13" s="104"/>
    </row>
    <row r="14" spans="1:16" s="84" customFormat="1">
      <c r="K14" s="105" t="s">
        <v>609</v>
      </c>
      <c r="L14" s="23"/>
      <c r="M14" s="23"/>
      <c r="N14" s="23"/>
      <c r="O14" s="23"/>
      <c r="P14" s="104"/>
    </row>
    <row r="15" spans="1:16" s="84" customFormat="1">
      <c r="K15" s="103"/>
      <c r="L15" s="23"/>
      <c r="M15" s="23"/>
      <c r="N15" s="23"/>
      <c r="O15" s="23"/>
      <c r="P15" s="104"/>
    </row>
    <row r="16" spans="1:16" s="84" customFormat="1" ht="15" thickBot="1">
      <c r="K16" s="107" t="s">
        <v>610</v>
      </c>
      <c r="L16" s="108"/>
      <c r="M16" s="108"/>
      <c r="N16" s="108"/>
      <c r="O16" s="108"/>
      <c r="P16" s="109"/>
    </row>
    <row r="17" spans="1:13" s="84" customFormat="1">
      <c r="M17" s="57"/>
    </row>
    <row r="18" spans="1:13" s="84" customFormat="1">
      <c r="M18" s="57"/>
    </row>
    <row r="19" spans="1:13" s="84" customFormat="1">
      <c r="M19" s="57"/>
    </row>
    <row r="20" spans="1:13" s="84" customFormat="1">
      <c r="M20" s="57"/>
    </row>
    <row r="21" spans="1:13" s="84" customFormat="1">
      <c r="M21" s="57"/>
    </row>
    <row r="22" spans="1:13" s="84" customFormat="1">
      <c r="M22" s="57"/>
    </row>
    <row r="23" spans="1:13" s="84" customFormat="1">
      <c r="M23" s="57"/>
    </row>
    <row r="24" spans="1:13" s="84" customFormat="1">
      <c r="M24" s="57"/>
    </row>
    <row r="25" spans="1:13" s="84" customFormat="1">
      <c r="A25" s="57"/>
      <c r="D25" s="57"/>
      <c r="J25" s="57"/>
    </row>
    <row r="26" spans="1:13" s="84" customFormat="1"/>
    <row r="27" spans="1:13" s="84" customFormat="1"/>
    <row r="28" spans="1:13" s="84" customFormat="1"/>
    <row r="30" spans="1:13" s="84" customFormat="1"/>
    <row r="31" spans="1:13" s="84" customFormat="1"/>
    <row r="32" spans="1:13" s="84" customFormat="1">
      <c r="A32" s="4" t="s">
        <v>473</v>
      </c>
      <c r="B32" s="4"/>
      <c r="C32" s="4" t="s">
        <v>503</v>
      </c>
      <c r="D32" s="4"/>
      <c r="E32" s="4" t="s">
        <v>505</v>
      </c>
      <c r="F32" s="4"/>
      <c r="G32" s="4"/>
      <c r="H32" s="4" t="s">
        <v>504</v>
      </c>
      <c r="I32" s="4"/>
      <c r="J32" s="4"/>
    </row>
    <row r="33" spans="1:12" s="84" customFormat="1"/>
    <row r="34" spans="1:12">
      <c r="A34" s="4" t="s">
        <v>500</v>
      </c>
      <c r="L34" s="57"/>
    </row>
    <row r="35" spans="1:12">
      <c r="A35" s="4"/>
    </row>
    <row r="36" spans="1:12">
      <c r="A36" s="4" t="s">
        <v>458</v>
      </c>
    </row>
    <row r="37" spans="1:12">
      <c r="A37" s="4" t="s">
        <v>567</v>
      </c>
    </row>
    <row r="38" spans="1:12">
      <c r="A38" s="4" t="s">
        <v>457</v>
      </c>
      <c r="D38" s="4" t="s">
        <v>461</v>
      </c>
    </row>
    <row r="40" spans="1:12">
      <c r="A40" s="4" t="s">
        <v>459</v>
      </c>
    </row>
    <row r="42" spans="1:12" s="84" customFormat="1">
      <c r="A42" s="4" t="s">
        <v>462</v>
      </c>
    </row>
    <row r="43" spans="1:12" s="84" customFormat="1">
      <c r="A43" s="4" t="s">
        <v>501</v>
      </c>
    </row>
    <row r="44" spans="1:12" s="84" customFormat="1">
      <c r="A44" s="4" t="s">
        <v>568</v>
      </c>
    </row>
    <row r="45" spans="1:12" s="84" customFormat="1">
      <c r="A45" s="4" t="s">
        <v>502</v>
      </c>
    </row>
    <row r="46" spans="1:12" s="84" customFormat="1">
      <c r="A46" s="4"/>
    </row>
    <row r="47" spans="1:12" s="84" customFormat="1">
      <c r="A47" s="4"/>
    </row>
    <row r="48" spans="1:12" s="84" customFormat="1">
      <c r="A48" s="15" t="s">
        <v>463</v>
      </c>
      <c r="D48" s="15" t="s">
        <v>482</v>
      </c>
    </row>
    <row r="50" spans="1:1">
      <c r="A50" s="15" t="s">
        <v>460</v>
      </c>
    </row>
    <row r="51" spans="1:1">
      <c r="A51" s="15"/>
    </row>
    <row r="52" spans="1:1">
      <c r="A52" s="15" t="s">
        <v>566</v>
      </c>
    </row>
  </sheetData>
  <hyperlinks>
    <hyperlink ref="A3" r:id="rId1"/>
    <hyperlink ref="A5" r:id="rId2"/>
    <hyperlink ref="A7" r:id="rId3"/>
    <hyperlink ref="K1" r:id="rId4"/>
  </hyperlinks>
  <pageMargins left="0.7" right="0.7" top="0.75" bottom="0.75" header="0.3" footer="0.3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>
  <dimension ref="A1:AX228"/>
  <sheetViews>
    <sheetView workbookViewId="0">
      <selection activeCell="N112" sqref="N112"/>
    </sheetView>
  </sheetViews>
  <sheetFormatPr defaultRowHeight="14.4"/>
  <sheetData>
    <row r="1" spans="1:19">
      <c r="A1" s="6" t="s">
        <v>77</v>
      </c>
      <c r="H1" s="4"/>
      <c r="I1" s="4"/>
    </row>
    <row r="2" spans="1:19" s="55" customFormat="1">
      <c r="A2" s="6"/>
      <c r="G2" s="4"/>
      <c r="H2" s="4"/>
      <c r="I2" s="4"/>
      <c r="O2" s="57"/>
      <c r="S2"/>
    </row>
    <row r="3" spans="1:19" s="55" customFormat="1">
      <c r="A3" s="57"/>
      <c r="G3" s="4"/>
      <c r="H3" s="4"/>
      <c r="I3" s="4"/>
      <c r="N3" s="57"/>
    </row>
    <row r="4" spans="1:19" s="55" customFormat="1">
      <c r="A4" s="6"/>
      <c r="G4" s="4"/>
      <c r="H4" s="4"/>
      <c r="I4" s="4"/>
    </row>
    <row r="5" spans="1:19" s="55" customFormat="1">
      <c r="A5" s="6"/>
      <c r="G5" s="4"/>
      <c r="H5" s="4"/>
      <c r="I5" s="4"/>
      <c r="O5" s="57"/>
    </row>
    <row r="6" spans="1:19" s="55" customFormat="1">
      <c r="A6" s="6"/>
      <c r="G6" s="4"/>
      <c r="H6" s="4"/>
      <c r="I6" s="4"/>
    </row>
    <row r="7" spans="1:19" s="55" customFormat="1">
      <c r="A7" s="6"/>
      <c r="G7" s="4"/>
      <c r="H7" s="4"/>
      <c r="I7" s="4"/>
    </row>
    <row r="8" spans="1:19" s="55" customFormat="1">
      <c r="A8" s="6"/>
      <c r="G8" s="4"/>
      <c r="H8" s="4"/>
      <c r="I8" s="4"/>
      <c r="N8" s="57"/>
    </row>
    <row r="9" spans="1:19" s="55" customFormat="1">
      <c r="A9" s="6"/>
      <c r="G9" s="4"/>
      <c r="H9" s="4"/>
      <c r="I9" s="4"/>
      <c r="O9" s="57"/>
    </row>
    <row r="10" spans="1:19" s="55" customFormat="1">
      <c r="A10" s="6"/>
      <c r="G10" s="4"/>
      <c r="H10" s="4"/>
      <c r="I10" s="4"/>
      <c r="O10" s="57"/>
    </row>
    <row r="11" spans="1:19" s="55" customFormat="1">
      <c r="A11" s="4" t="s">
        <v>299</v>
      </c>
      <c r="B11" s="4"/>
      <c r="C11" s="4"/>
      <c r="G11" s="4" t="s">
        <v>93</v>
      </c>
      <c r="I11" s="4"/>
      <c r="O11" s="57"/>
    </row>
    <row r="12" spans="1:19" s="55" customFormat="1">
      <c r="A12" s="4"/>
      <c r="B12" s="4"/>
      <c r="C12" s="4"/>
      <c r="G12" s="4"/>
      <c r="I12" s="4"/>
      <c r="O12" s="57"/>
    </row>
    <row r="13" spans="1:19" s="55" customFormat="1">
      <c r="A13" s="4"/>
      <c r="B13" s="4"/>
      <c r="C13" s="4"/>
      <c r="G13" s="4"/>
      <c r="I13" s="4"/>
      <c r="O13" s="57"/>
    </row>
    <row r="14" spans="1:19" s="55" customFormat="1">
      <c r="A14" s="4"/>
      <c r="B14" s="4"/>
      <c r="C14" s="4"/>
      <c r="G14" s="4"/>
      <c r="I14" s="4"/>
      <c r="O14" s="57"/>
    </row>
    <row r="15" spans="1:19" s="55" customFormat="1">
      <c r="A15" s="4"/>
      <c r="B15" s="4"/>
      <c r="C15" s="4"/>
      <c r="G15" s="4"/>
      <c r="I15" s="4"/>
      <c r="O15" s="57"/>
    </row>
    <row r="16" spans="1:19" s="55" customFormat="1">
      <c r="A16" s="4"/>
      <c r="B16" s="4"/>
      <c r="C16" s="4"/>
      <c r="G16" s="4"/>
      <c r="I16" s="4"/>
      <c r="O16" s="57"/>
    </row>
    <row r="17" spans="1:15" s="55" customFormat="1">
      <c r="A17" s="4"/>
      <c r="B17" s="4"/>
      <c r="C17" s="4"/>
      <c r="G17" s="4"/>
      <c r="I17" s="4"/>
      <c r="O17" s="57"/>
    </row>
    <row r="18" spans="1:15" s="55" customFormat="1">
      <c r="A18" s="4" t="s">
        <v>297</v>
      </c>
      <c r="B18" s="4"/>
      <c r="C18" s="4"/>
      <c r="G18" s="4"/>
      <c r="I18" s="4"/>
      <c r="O18" s="57"/>
    </row>
    <row r="19" spans="1:15" s="55" customFormat="1">
      <c r="O19" s="57"/>
    </row>
    <row r="20" spans="1:15" s="55" customFormat="1">
      <c r="A20" s="6"/>
      <c r="G20" s="4"/>
      <c r="H20" s="4"/>
      <c r="I20" s="4"/>
      <c r="N20" s="57"/>
      <c r="O20" s="57"/>
    </row>
    <row r="21" spans="1:15" s="55" customFormat="1">
      <c r="A21" s="6"/>
      <c r="G21" s="4"/>
      <c r="H21" s="4"/>
      <c r="I21" s="4"/>
      <c r="O21" s="57"/>
    </row>
    <row r="22" spans="1:15" s="55" customFormat="1">
      <c r="A22" s="6"/>
      <c r="G22" s="4"/>
      <c r="H22" s="4"/>
      <c r="I22" s="4"/>
      <c r="O22" s="57"/>
    </row>
    <row r="23" spans="1:15" s="55" customFormat="1">
      <c r="A23" s="6"/>
      <c r="G23" s="4"/>
      <c r="H23" s="4"/>
      <c r="I23" s="4"/>
      <c r="K23" s="4"/>
      <c r="O23" s="57"/>
    </row>
    <row r="24" spans="1:15" s="55" customFormat="1">
      <c r="A24" s="6"/>
      <c r="G24" s="4"/>
      <c r="H24" s="4"/>
      <c r="I24" s="4"/>
      <c r="O24" s="57"/>
    </row>
    <row r="25" spans="1:15" s="55" customFormat="1">
      <c r="A25" s="6"/>
      <c r="G25" s="4"/>
      <c r="H25" s="4"/>
      <c r="I25" s="4"/>
    </row>
    <row r="26" spans="1:15" s="55" customFormat="1">
      <c r="A26" s="4" t="s">
        <v>298</v>
      </c>
      <c r="D26" s="4" t="s">
        <v>295</v>
      </c>
      <c r="F26" s="4" t="s">
        <v>293</v>
      </c>
      <c r="I26" s="4" t="s">
        <v>294</v>
      </c>
    </row>
    <row r="27" spans="1:15" s="97" customFormat="1">
      <c r="D27" s="4"/>
      <c r="F27" s="4"/>
      <c r="I27" s="4"/>
    </row>
    <row r="28" spans="1:15" s="97" customFormat="1">
      <c r="A28" s="3" t="s">
        <v>560</v>
      </c>
      <c r="B28" s="4" t="s">
        <v>564</v>
      </c>
      <c r="C28" s="83"/>
      <c r="D28" s="4"/>
      <c r="F28" s="4"/>
      <c r="I28" s="4"/>
    </row>
    <row r="29" spans="1:15" s="97" customFormat="1">
      <c r="A29" s="42" t="s">
        <v>561</v>
      </c>
      <c r="B29" s="4" t="s">
        <v>563</v>
      </c>
      <c r="C29" s="83"/>
      <c r="D29" s="4"/>
      <c r="F29" s="4"/>
      <c r="I29" s="4"/>
    </row>
    <row r="30" spans="1:15" s="97" customFormat="1">
      <c r="A30" s="2" t="s">
        <v>562</v>
      </c>
      <c r="B30" s="4" t="s">
        <v>565</v>
      </c>
      <c r="C30" s="84"/>
      <c r="D30" s="4"/>
      <c r="F30" s="4"/>
      <c r="I30" s="4"/>
    </row>
    <row r="31" spans="1:15">
      <c r="A31" s="6"/>
      <c r="H31" s="4"/>
      <c r="I31" s="4"/>
      <c r="M31" s="4"/>
    </row>
    <row r="32" spans="1:15">
      <c r="A32" s="6" t="s">
        <v>296</v>
      </c>
      <c r="F32" s="4"/>
      <c r="H32" s="4"/>
      <c r="I32" s="4"/>
      <c r="J32" s="4"/>
      <c r="K32" s="4"/>
      <c r="L32" s="4"/>
    </row>
    <row r="33" spans="1:15" s="55" customFormat="1">
      <c r="A33" s="6"/>
      <c r="F33" s="4"/>
      <c r="H33" s="4"/>
      <c r="I33" s="4"/>
      <c r="J33" s="4" t="s">
        <v>555</v>
      </c>
      <c r="K33" s="4"/>
      <c r="L33" s="4"/>
    </row>
    <row r="34" spans="1:15" s="55" customFormat="1">
      <c r="A34" s="6"/>
      <c r="F34" s="4"/>
      <c r="H34" s="4"/>
      <c r="I34" s="4"/>
      <c r="J34" s="4" t="s">
        <v>310</v>
      </c>
      <c r="K34" s="4"/>
      <c r="L34" s="4"/>
    </row>
    <row r="35" spans="1:15" s="55" customFormat="1">
      <c r="A35" s="6"/>
      <c r="F35" s="4"/>
      <c r="H35" s="4"/>
      <c r="I35" s="4"/>
      <c r="J35" s="4" t="s">
        <v>312</v>
      </c>
      <c r="K35" s="4"/>
      <c r="L35" s="4"/>
    </row>
    <row r="36" spans="1:15" s="55" customFormat="1">
      <c r="A36" s="6"/>
      <c r="F36" s="4"/>
      <c r="H36" s="4"/>
      <c r="I36" s="4"/>
      <c r="J36" s="4" t="s">
        <v>311</v>
      </c>
      <c r="K36" s="4"/>
      <c r="L36" s="4"/>
    </row>
    <row r="37" spans="1:15" s="55" customFormat="1">
      <c r="A37" s="6"/>
      <c r="D37" s="4" t="s">
        <v>315</v>
      </c>
      <c r="F37" s="4"/>
      <c r="H37" s="4"/>
      <c r="I37" s="4"/>
      <c r="J37" s="4"/>
      <c r="K37" s="4"/>
      <c r="L37" s="4"/>
    </row>
    <row r="38" spans="1:15" s="55" customFormat="1">
      <c r="A38" s="6"/>
      <c r="D38" s="4" t="s">
        <v>314</v>
      </c>
      <c r="F38" s="4"/>
      <c r="H38" s="4"/>
      <c r="I38" s="4"/>
      <c r="J38" s="4"/>
      <c r="K38" s="4"/>
      <c r="L38" s="4"/>
    </row>
    <row r="39" spans="1:15" s="55" customFormat="1">
      <c r="A39" s="6"/>
      <c r="D39" s="4" t="s">
        <v>355</v>
      </c>
      <c r="F39" s="4"/>
      <c r="H39" s="4"/>
      <c r="I39" s="4"/>
      <c r="J39" s="4"/>
      <c r="K39" s="4"/>
      <c r="L39" s="4"/>
    </row>
    <row r="40" spans="1:15" s="55" customFormat="1">
      <c r="A40" s="6"/>
      <c r="D40" s="4" t="s">
        <v>313</v>
      </c>
      <c r="F40" s="4"/>
      <c r="H40" s="4"/>
      <c r="I40" s="4"/>
      <c r="J40" s="4"/>
      <c r="K40" s="4"/>
      <c r="L40" s="4"/>
    </row>
    <row r="41" spans="1:15" s="55" customFormat="1">
      <c r="A41" s="6"/>
      <c r="D41" s="4" t="s">
        <v>316</v>
      </c>
      <c r="F41" s="4"/>
      <c r="H41" s="4"/>
      <c r="I41" s="4"/>
      <c r="J41" s="4"/>
      <c r="K41" s="4"/>
      <c r="L41" s="4"/>
    </row>
    <row r="42" spans="1:15" s="84" customFormat="1">
      <c r="A42" s="6"/>
      <c r="D42" s="4"/>
      <c r="F42" s="4"/>
      <c r="H42" s="4"/>
      <c r="I42" s="4"/>
      <c r="J42" s="4"/>
      <c r="K42" s="4"/>
      <c r="L42" s="4"/>
    </row>
    <row r="43" spans="1:15" s="84" customFormat="1">
      <c r="A43" s="3" t="s">
        <v>432</v>
      </c>
      <c r="B43" s="4" t="s">
        <v>455</v>
      </c>
      <c r="D43" s="4"/>
      <c r="F43" s="4"/>
      <c r="H43" s="4"/>
      <c r="I43" s="4"/>
      <c r="J43" s="4"/>
      <c r="K43" s="4"/>
      <c r="L43" s="4"/>
    </row>
    <row r="44" spans="1:15" s="84" customFormat="1">
      <c r="A44" s="42" t="s">
        <v>435</v>
      </c>
      <c r="B44" s="4" t="s">
        <v>448</v>
      </c>
      <c r="D44" s="4"/>
      <c r="F44" s="4"/>
      <c r="H44" s="4"/>
      <c r="I44" s="4"/>
      <c r="J44" s="4"/>
      <c r="K44" s="4"/>
      <c r="L44" s="4"/>
    </row>
    <row r="45" spans="1:15">
      <c r="A45" s="2" t="s">
        <v>429</v>
      </c>
      <c r="B45" s="4" t="s">
        <v>453</v>
      </c>
      <c r="O45" s="57"/>
    </row>
    <row r="46" spans="1:15" s="84" customFormat="1">
      <c r="A46" s="1"/>
      <c r="B46" s="4"/>
      <c r="O46" s="57"/>
    </row>
    <row r="47" spans="1:15">
      <c r="F47" s="4" t="s">
        <v>4</v>
      </c>
      <c r="H47" s="4"/>
      <c r="I47" s="4"/>
      <c r="J47" s="4"/>
      <c r="K47" s="4"/>
      <c r="O47" s="57"/>
    </row>
    <row r="48" spans="1:15">
      <c r="G48" s="4"/>
      <c r="H48" s="4"/>
      <c r="I48" s="4"/>
      <c r="J48" s="4"/>
      <c r="K48" s="4"/>
    </row>
    <row r="49" spans="1:13">
      <c r="C49" s="10">
        <v>2</v>
      </c>
      <c r="D49" s="4" t="s">
        <v>11</v>
      </c>
      <c r="F49" s="4" t="s">
        <v>12</v>
      </c>
      <c r="G49" s="4"/>
      <c r="H49" s="8"/>
      <c r="J49" s="4" t="s">
        <v>13</v>
      </c>
      <c r="K49" s="4"/>
    </row>
    <row r="50" spans="1:13">
      <c r="F50" s="4"/>
      <c r="G50" s="4"/>
      <c r="H50" s="4"/>
      <c r="J50" s="4"/>
      <c r="K50" s="4"/>
    </row>
    <row r="51" spans="1:13">
      <c r="F51" s="4" t="s">
        <v>8</v>
      </c>
      <c r="G51" s="4"/>
      <c r="H51" s="4"/>
      <c r="J51" s="4" t="s">
        <v>6</v>
      </c>
      <c r="K51" s="4"/>
    </row>
    <row r="52" spans="1:13">
      <c r="D52" s="4" t="s">
        <v>317</v>
      </c>
      <c r="F52" s="4"/>
      <c r="G52" s="4"/>
      <c r="H52" s="4"/>
      <c r="J52" s="4"/>
      <c r="K52" s="4"/>
    </row>
    <row r="53" spans="1:13" ht="16.2">
      <c r="C53" s="4" t="s">
        <v>3</v>
      </c>
      <c r="F53" s="4" t="s">
        <v>10</v>
      </c>
      <c r="G53" s="4"/>
      <c r="H53" s="4"/>
      <c r="J53" s="4" t="s">
        <v>15</v>
      </c>
      <c r="K53" s="4"/>
    </row>
    <row r="54" spans="1:13">
      <c r="A54" s="10">
        <v>3</v>
      </c>
      <c r="F54" s="4"/>
      <c r="G54" s="4"/>
      <c r="H54" s="4"/>
      <c r="J54" s="4"/>
      <c r="K54" s="4"/>
    </row>
    <row r="55" spans="1:13">
      <c r="B55" s="7" t="s">
        <v>30</v>
      </c>
      <c r="D55" s="9" t="s">
        <v>19</v>
      </c>
      <c r="F55" s="4" t="s">
        <v>16</v>
      </c>
      <c r="G55" s="4"/>
      <c r="H55" s="4"/>
      <c r="J55" s="4" t="s">
        <v>7</v>
      </c>
      <c r="K55" s="4"/>
    </row>
    <row r="56" spans="1:13">
      <c r="F56" s="4"/>
      <c r="G56" s="4"/>
      <c r="H56" s="4"/>
      <c r="J56" s="4"/>
      <c r="K56" s="4"/>
    </row>
    <row r="57" spans="1:13">
      <c r="F57" s="4" t="s">
        <v>67</v>
      </c>
      <c r="G57" s="4"/>
      <c r="H57" s="4"/>
      <c r="J57" s="4" t="s">
        <v>5</v>
      </c>
      <c r="K57" s="16" t="s">
        <v>9</v>
      </c>
    </row>
    <row r="58" spans="1:13">
      <c r="F58" s="4"/>
      <c r="G58" s="4"/>
      <c r="H58" s="4"/>
      <c r="J58" s="4"/>
      <c r="K58" s="4"/>
    </row>
    <row r="59" spans="1:13">
      <c r="F59" s="4" t="s">
        <v>17</v>
      </c>
      <c r="G59" s="4"/>
      <c r="H59" s="4"/>
      <c r="J59" s="4" t="s">
        <v>7</v>
      </c>
      <c r="K59" s="4" t="s">
        <v>68</v>
      </c>
    </row>
    <row r="60" spans="1:13">
      <c r="C60" s="10">
        <v>4</v>
      </c>
      <c r="F60" s="4"/>
      <c r="G60" s="4"/>
      <c r="H60" s="4"/>
      <c r="J60" s="4"/>
      <c r="K60" s="4"/>
    </row>
    <row r="61" spans="1:13">
      <c r="F61" s="4" t="s">
        <v>18</v>
      </c>
      <c r="G61" s="4"/>
      <c r="H61" s="4"/>
      <c r="J61" s="4" t="s">
        <v>14</v>
      </c>
      <c r="K61" s="4" t="s">
        <v>69</v>
      </c>
    </row>
    <row r="62" spans="1:13" s="55" customFormat="1">
      <c r="F62"/>
      <c r="G62"/>
      <c r="H62"/>
      <c r="I62"/>
      <c r="J62"/>
      <c r="K62"/>
      <c r="L62"/>
      <c r="M62"/>
    </row>
    <row r="63" spans="1:13" ht="16.2">
      <c r="A63" s="4" t="s">
        <v>76</v>
      </c>
    </row>
    <row r="64" spans="1:13">
      <c r="A64" s="4" t="s">
        <v>29</v>
      </c>
    </row>
    <row r="65" spans="1:8">
      <c r="A65" s="4" t="s">
        <v>96</v>
      </c>
    </row>
    <row r="67" spans="1:8" ht="15.6">
      <c r="A67" s="4" t="s">
        <v>318</v>
      </c>
    </row>
    <row r="68" spans="1:8">
      <c r="A68" s="4" t="s">
        <v>64</v>
      </c>
    </row>
    <row r="69" spans="1:8">
      <c r="A69" s="4"/>
    </row>
    <row r="70" spans="1:8">
      <c r="A70" s="4" t="s">
        <v>569</v>
      </c>
    </row>
    <row r="71" spans="1:8">
      <c r="A71" s="4"/>
    </row>
    <row r="72" spans="1:8">
      <c r="A72" s="6" t="s">
        <v>82</v>
      </c>
    </row>
    <row r="73" spans="1:8">
      <c r="A73" s="6"/>
    </row>
    <row r="74" spans="1:8">
      <c r="A74" s="4" t="s">
        <v>319</v>
      </c>
    </row>
    <row r="75" spans="1:8">
      <c r="A75" s="4"/>
    </row>
    <row r="76" spans="1:8">
      <c r="A76" s="4" t="s">
        <v>84</v>
      </c>
      <c r="H76" s="4" t="s">
        <v>89</v>
      </c>
    </row>
    <row r="77" spans="1:8">
      <c r="A77" s="4"/>
    </row>
    <row r="78" spans="1:8">
      <c r="A78" s="4" t="s">
        <v>94</v>
      </c>
    </row>
    <row r="79" spans="1:8">
      <c r="A79" s="4"/>
    </row>
    <row r="80" spans="1:8" ht="16.2">
      <c r="A80" s="4" t="s">
        <v>412</v>
      </c>
      <c r="H80" s="4" t="s">
        <v>90</v>
      </c>
    </row>
    <row r="81" spans="1:5">
      <c r="A81" s="4"/>
    </row>
    <row r="82" spans="1:5">
      <c r="A82" s="4" t="s">
        <v>413</v>
      </c>
    </row>
    <row r="83" spans="1:5">
      <c r="A83" s="4"/>
    </row>
    <row r="84" spans="1:5">
      <c r="A84" s="15" t="s">
        <v>88</v>
      </c>
    </row>
    <row r="85" spans="1:5">
      <c r="A85" s="15"/>
    </row>
    <row r="86" spans="1:5">
      <c r="A86" s="6" t="s">
        <v>175</v>
      </c>
      <c r="E86" s="4" t="s">
        <v>176</v>
      </c>
    </row>
    <row r="87" spans="1:5">
      <c r="A87" s="6"/>
    </row>
    <row r="88" spans="1:5">
      <c r="A88" s="4" t="s">
        <v>97</v>
      </c>
    </row>
    <row r="89" spans="1:5">
      <c r="A89" s="4" t="s">
        <v>98</v>
      </c>
    </row>
    <row r="90" spans="1:5">
      <c r="A90" s="4" t="s">
        <v>99</v>
      </c>
    </row>
    <row r="91" spans="1:5">
      <c r="A91" s="4" t="s">
        <v>100</v>
      </c>
    </row>
    <row r="92" spans="1:5">
      <c r="A92" s="4" t="s">
        <v>101</v>
      </c>
    </row>
    <row r="93" spans="1:5">
      <c r="A93" s="4" t="s">
        <v>570</v>
      </c>
    </row>
    <row r="94" spans="1:5">
      <c r="A94" s="4"/>
    </row>
    <row r="95" spans="1:5">
      <c r="A95" s="4" t="s">
        <v>102</v>
      </c>
    </row>
    <row r="96" spans="1:5">
      <c r="A96" s="4" t="s">
        <v>571</v>
      </c>
    </row>
    <row r="97" spans="1:9">
      <c r="A97" s="15" t="s">
        <v>103</v>
      </c>
    </row>
    <row r="98" spans="1:9">
      <c r="A98" s="4"/>
    </row>
    <row r="99" spans="1:9">
      <c r="A99" s="4" t="s">
        <v>105</v>
      </c>
    </row>
    <row r="100" spans="1:9">
      <c r="A100" s="4" t="s">
        <v>106</v>
      </c>
    </row>
    <row r="101" spans="1:9">
      <c r="A101" s="4" t="s">
        <v>104</v>
      </c>
    </row>
    <row r="102" spans="1:9">
      <c r="A102" s="4"/>
    </row>
    <row r="103" spans="1:9">
      <c r="A103" s="4" t="s">
        <v>91</v>
      </c>
    </row>
    <row r="104" spans="1:9">
      <c r="A104" s="4" t="s">
        <v>92</v>
      </c>
    </row>
    <row r="105" spans="1:9">
      <c r="A105" s="4" t="s">
        <v>80</v>
      </c>
    </row>
    <row r="106" spans="1:9">
      <c r="A106" s="15" t="s">
        <v>81</v>
      </c>
      <c r="B106" s="17"/>
      <c r="C106" s="17"/>
      <c r="D106" s="17"/>
      <c r="E106" s="17"/>
      <c r="F106" s="17"/>
      <c r="G106" s="17"/>
      <c r="H106" s="17"/>
      <c r="I106" s="17"/>
    </row>
    <row r="107" spans="1:9">
      <c r="A107" s="4" t="s">
        <v>107</v>
      </c>
      <c r="B107" s="17"/>
      <c r="C107" s="17"/>
      <c r="D107" s="17"/>
      <c r="E107" s="17"/>
      <c r="F107" s="17"/>
      <c r="G107" s="17"/>
      <c r="H107" s="17"/>
      <c r="I107" s="17"/>
    </row>
    <row r="108" spans="1:9">
      <c r="A108" s="4" t="s">
        <v>572</v>
      </c>
      <c r="B108" s="17"/>
      <c r="C108" s="17"/>
      <c r="D108" s="17"/>
      <c r="E108" s="17"/>
      <c r="F108" s="17"/>
      <c r="G108" s="17"/>
      <c r="H108" s="17"/>
      <c r="I108" s="17"/>
    </row>
    <row r="109" spans="1:9">
      <c r="A109" s="4" t="s">
        <v>573</v>
      </c>
      <c r="B109" s="17"/>
      <c r="C109" s="17"/>
      <c r="D109" s="17"/>
      <c r="E109" s="17"/>
      <c r="F109" s="17"/>
      <c r="G109" s="17"/>
      <c r="H109" s="17"/>
      <c r="I109" s="17"/>
    </row>
    <row r="110" spans="1:9">
      <c r="A110" s="4"/>
      <c r="B110" s="17"/>
      <c r="C110" s="17"/>
      <c r="D110" s="17"/>
      <c r="E110" s="17"/>
      <c r="F110" s="17"/>
      <c r="G110" s="17"/>
      <c r="H110" s="17"/>
      <c r="I110" s="17"/>
    </row>
    <row r="111" spans="1:9">
      <c r="B111" s="17"/>
      <c r="C111" s="17"/>
      <c r="D111" s="17"/>
      <c r="E111" s="17"/>
      <c r="F111" s="17"/>
      <c r="G111" s="17"/>
      <c r="H111" s="17"/>
      <c r="I111" s="17"/>
    </row>
    <row r="112" spans="1:9">
      <c r="A112" s="6" t="s">
        <v>83</v>
      </c>
      <c r="C112" s="4" t="s">
        <v>85</v>
      </c>
    </row>
    <row r="113" spans="1:16">
      <c r="A113" s="4"/>
    </row>
    <row r="114" spans="1:16">
      <c r="A114" s="15" t="s">
        <v>95</v>
      </c>
    </row>
    <row r="115" spans="1:16">
      <c r="A115" s="4" t="s">
        <v>86</v>
      </c>
    </row>
    <row r="116" spans="1:16">
      <c r="A116" s="4" t="s">
        <v>87</v>
      </c>
    </row>
    <row r="117" spans="1:16">
      <c r="A117" s="4"/>
    </row>
    <row r="118" spans="1:16">
      <c r="A118" s="4"/>
    </row>
    <row r="119" spans="1:16">
      <c r="A119" s="6" t="s">
        <v>56</v>
      </c>
      <c r="E119" s="15" t="s">
        <v>57</v>
      </c>
    </row>
    <row r="120" spans="1:16" s="98" customFormat="1">
      <c r="A120" s="2" t="s">
        <v>611</v>
      </c>
      <c r="B120" s="4" t="s">
        <v>613</v>
      </c>
      <c r="E120" s="15"/>
    </row>
    <row r="121" spans="1:16" s="98" customFormat="1">
      <c r="A121" s="117" t="s">
        <v>612</v>
      </c>
      <c r="B121" s="4" t="s">
        <v>615</v>
      </c>
      <c r="E121" s="15"/>
      <c r="M121" s="1"/>
      <c r="N121" s="111"/>
      <c r="O121" s="111"/>
      <c r="P121" s="111"/>
    </row>
    <row r="122" spans="1:16" s="98" customFormat="1">
      <c r="A122" s="6"/>
      <c r="E122" s="15"/>
      <c r="M122" s="1"/>
      <c r="N122" s="111"/>
      <c r="O122" s="111"/>
      <c r="P122" s="111"/>
    </row>
    <row r="123" spans="1:16" s="98" customFormat="1">
      <c r="A123" s="6"/>
      <c r="E123" s="15"/>
      <c r="M123" s="111"/>
      <c r="N123" s="111"/>
      <c r="O123" s="111"/>
      <c r="P123" s="111"/>
    </row>
    <row r="124" spans="1:16" s="98" customFormat="1">
      <c r="A124" s="6"/>
      <c r="E124" s="15"/>
      <c r="M124" s="111"/>
      <c r="N124" s="111"/>
      <c r="O124" s="111"/>
      <c r="P124" s="111"/>
    </row>
    <row r="125" spans="1:16" s="98" customFormat="1">
      <c r="A125" s="6"/>
      <c r="E125" s="15"/>
      <c r="M125" s="111"/>
      <c r="N125" s="111"/>
      <c r="O125" s="111"/>
      <c r="P125" s="111"/>
    </row>
    <row r="126" spans="1:16" s="98" customFormat="1">
      <c r="A126" s="6"/>
      <c r="E126" s="15"/>
      <c r="M126" s="111"/>
      <c r="N126" s="111"/>
      <c r="O126" s="111"/>
      <c r="P126" s="111"/>
    </row>
    <row r="127" spans="1:16" s="98" customFormat="1">
      <c r="A127" s="6"/>
      <c r="E127" s="15"/>
      <c r="M127" s="111"/>
      <c r="N127" s="111"/>
      <c r="O127" s="111"/>
      <c r="P127" s="111"/>
    </row>
    <row r="128" spans="1:16" s="98" customFormat="1">
      <c r="A128" s="6"/>
      <c r="E128" s="15"/>
      <c r="M128" s="111"/>
      <c r="N128" s="111"/>
      <c r="O128" s="111"/>
      <c r="P128" s="111"/>
    </row>
    <row r="129" spans="1:16" s="98" customFormat="1">
      <c r="A129" s="6"/>
      <c r="E129" s="15"/>
      <c r="M129" s="111"/>
      <c r="N129" s="111"/>
      <c r="O129" s="111"/>
      <c r="P129" s="111"/>
    </row>
    <row r="130" spans="1:16" s="98" customFormat="1">
      <c r="A130" s="6"/>
      <c r="E130" s="15"/>
      <c r="M130" s="111"/>
      <c r="N130" s="111"/>
      <c r="O130" s="111"/>
      <c r="P130" s="111"/>
    </row>
    <row r="131" spans="1:16" s="98" customFormat="1">
      <c r="A131" s="6"/>
      <c r="E131" s="15"/>
      <c r="M131" s="111"/>
      <c r="N131" s="111"/>
      <c r="O131" s="111"/>
      <c r="P131" s="111"/>
    </row>
    <row r="132" spans="1:16" s="98" customFormat="1">
      <c r="A132" s="6"/>
      <c r="E132" s="15"/>
      <c r="M132" s="111"/>
      <c r="N132" s="111"/>
      <c r="O132" s="111"/>
      <c r="P132" s="111"/>
    </row>
    <row r="133" spans="1:16" s="98" customFormat="1">
      <c r="A133" s="6"/>
      <c r="E133" s="15"/>
      <c r="M133" s="111"/>
      <c r="N133" s="111"/>
      <c r="O133" s="111"/>
      <c r="P133" s="111"/>
    </row>
    <row r="134" spans="1:16" s="98" customFormat="1">
      <c r="A134" s="6"/>
      <c r="E134" s="15"/>
      <c r="M134" s="111"/>
      <c r="N134" s="111"/>
      <c r="O134" s="111"/>
      <c r="P134" s="111"/>
    </row>
    <row r="135" spans="1:16" s="98" customFormat="1">
      <c r="A135" s="6"/>
      <c r="E135" s="15"/>
      <c r="M135" s="111"/>
      <c r="N135" s="111"/>
      <c r="O135" s="111"/>
      <c r="P135" s="111"/>
    </row>
    <row r="136" spans="1:16" s="98" customFormat="1">
      <c r="A136" s="6"/>
      <c r="E136" s="15"/>
      <c r="M136" s="111"/>
      <c r="N136" s="111"/>
      <c r="O136" s="111"/>
      <c r="P136" s="111"/>
    </row>
    <row r="137" spans="1:16" s="98" customFormat="1">
      <c r="A137" s="6"/>
      <c r="E137" s="15"/>
    </row>
    <row r="138" spans="1:16" s="98" customFormat="1">
      <c r="A138" s="6"/>
      <c r="E138" s="15"/>
    </row>
    <row r="139" spans="1:16" s="98" customFormat="1">
      <c r="A139" s="6"/>
      <c r="E139" s="15"/>
    </row>
    <row r="140" spans="1:16">
      <c r="A140" s="4" t="s">
        <v>614</v>
      </c>
    </row>
    <row r="141" spans="1:16">
      <c r="A141" s="4" t="s">
        <v>55</v>
      </c>
    </row>
    <row r="142" spans="1:16">
      <c r="A142" s="4" t="s">
        <v>31</v>
      </c>
    </row>
    <row r="143" spans="1:16">
      <c r="A143" s="4" t="s">
        <v>62</v>
      </c>
    </row>
    <row r="146" spans="1:10">
      <c r="D146" s="10">
        <v>2</v>
      </c>
      <c r="E146" s="4" t="s">
        <v>32</v>
      </c>
    </row>
    <row r="147" spans="1:10">
      <c r="G147" s="4" t="s">
        <v>70</v>
      </c>
    </row>
    <row r="148" spans="1:10">
      <c r="G148" s="4" t="s">
        <v>72</v>
      </c>
    </row>
    <row r="149" spans="1:10">
      <c r="E149" s="4" t="s">
        <v>320</v>
      </c>
      <c r="G149" s="4" t="s">
        <v>71</v>
      </c>
    </row>
    <row r="150" spans="1:10">
      <c r="D150" s="4" t="s">
        <v>33</v>
      </c>
      <c r="G150" s="4" t="s">
        <v>73</v>
      </c>
    </row>
    <row r="151" spans="1:10">
      <c r="B151" s="10">
        <v>3</v>
      </c>
      <c r="G151" s="4" t="s">
        <v>75</v>
      </c>
    </row>
    <row r="152" spans="1:10">
      <c r="C152" s="7" t="s">
        <v>30</v>
      </c>
      <c r="E152" s="9" t="s">
        <v>19</v>
      </c>
      <c r="G152" s="4" t="s">
        <v>74</v>
      </c>
    </row>
    <row r="157" spans="1:10">
      <c r="D157" s="10">
        <v>4</v>
      </c>
    </row>
    <row r="160" spans="1:10">
      <c r="A160" s="4" t="s">
        <v>25</v>
      </c>
      <c r="D160" s="11" t="s">
        <v>20</v>
      </c>
      <c r="E160" s="11" t="s">
        <v>43</v>
      </c>
      <c r="F160" s="11" t="s">
        <v>44</v>
      </c>
      <c r="G160" s="11" t="s">
        <v>21</v>
      </c>
      <c r="H160" s="11" t="s">
        <v>22</v>
      </c>
      <c r="I160" s="11" t="s">
        <v>38</v>
      </c>
      <c r="J160" s="13" t="s">
        <v>39</v>
      </c>
    </row>
    <row r="161" spans="1:50">
      <c r="A161" s="4"/>
      <c r="D161" s="11">
        <v>1</v>
      </c>
      <c r="E161" s="11" t="s">
        <v>45</v>
      </c>
      <c r="F161" s="11">
        <v>0</v>
      </c>
      <c r="G161" s="11">
        <v>0</v>
      </c>
      <c r="H161" s="11" t="s">
        <v>23</v>
      </c>
      <c r="I161" s="12" t="s">
        <v>40</v>
      </c>
      <c r="J161" s="11">
        <v>0</v>
      </c>
    </row>
    <row r="162" spans="1:50">
      <c r="A162" s="4" t="s">
        <v>26</v>
      </c>
      <c r="D162" s="11">
        <v>2</v>
      </c>
      <c r="E162" s="11">
        <v>0</v>
      </c>
      <c r="F162" s="11" t="s">
        <v>45</v>
      </c>
      <c r="G162" s="12" t="s">
        <v>24</v>
      </c>
      <c r="H162" s="11">
        <v>0</v>
      </c>
      <c r="I162" s="11">
        <v>0</v>
      </c>
      <c r="J162" s="12" t="s">
        <v>40</v>
      </c>
    </row>
    <row r="163" spans="1:50">
      <c r="A163" s="4" t="s">
        <v>27</v>
      </c>
      <c r="D163" s="11">
        <v>3</v>
      </c>
      <c r="E163" s="12" t="s">
        <v>46</v>
      </c>
      <c r="F163" s="11">
        <v>0</v>
      </c>
      <c r="G163" s="11">
        <v>0</v>
      </c>
      <c r="H163" s="12" t="s">
        <v>24</v>
      </c>
      <c r="I163" s="12" t="s">
        <v>28</v>
      </c>
      <c r="J163" s="11">
        <v>0</v>
      </c>
    </row>
    <row r="164" spans="1:50">
      <c r="D164" s="11">
        <v>4</v>
      </c>
      <c r="E164" s="11">
        <v>0</v>
      </c>
      <c r="F164" s="12" t="s">
        <v>46</v>
      </c>
      <c r="G164" s="11" t="s">
        <v>23</v>
      </c>
      <c r="H164" s="11">
        <v>0</v>
      </c>
      <c r="I164" s="11">
        <v>0</v>
      </c>
      <c r="J164" s="11" t="s">
        <v>28</v>
      </c>
    </row>
    <row r="165" spans="1:50">
      <c r="A165" s="4" t="s">
        <v>34</v>
      </c>
      <c r="B165" s="4"/>
      <c r="C165" s="4"/>
      <c r="D165" s="11" t="s">
        <v>35</v>
      </c>
      <c r="E165" s="11" t="s">
        <v>47</v>
      </c>
      <c r="F165" s="11" t="s">
        <v>48</v>
      </c>
      <c r="G165" s="13" t="s">
        <v>36</v>
      </c>
      <c r="H165" s="13" t="s">
        <v>37</v>
      </c>
      <c r="I165" s="12" t="s">
        <v>41</v>
      </c>
      <c r="J165" s="12" t="s">
        <v>42</v>
      </c>
      <c r="Z165">
        <v>0</v>
      </c>
      <c r="AA165">
        <f t="shared" ref="AA165:AX165" si="0">Z165+15</f>
        <v>15</v>
      </c>
      <c r="AB165">
        <f t="shared" si="0"/>
        <v>30</v>
      </c>
      <c r="AC165">
        <f t="shared" si="0"/>
        <v>45</v>
      </c>
      <c r="AD165">
        <f t="shared" si="0"/>
        <v>60</v>
      </c>
      <c r="AE165">
        <f t="shared" si="0"/>
        <v>75</v>
      </c>
      <c r="AF165">
        <f t="shared" si="0"/>
        <v>90</v>
      </c>
      <c r="AG165">
        <f t="shared" si="0"/>
        <v>105</v>
      </c>
      <c r="AH165">
        <f t="shared" si="0"/>
        <v>120</v>
      </c>
      <c r="AI165">
        <f t="shared" si="0"/>
        <v>135</v>
      </c>
      <c r="AJ165">
        <f t="shared" si="0"/>
        <v>150</v>
      </c>
      <c r="AK165">
        <f t="shared" si="0"/>
        <v>165</v>
      </c>
      <c r="AL165">
        <f t="shared" si="0"/>
        <v>180</v>
      </c>
      <c r="AM165">
        <f t="shared" si="0"/>
        <v>195</v>
      </c>
      <c r="AN165">
        <f t="shared" si="0"/>
        <v>210</v>
      </c>
      <c r="AO165">
        <f t="shared" si="0"/>
        <v>225</v>
      </c>
      <c r="AP165">
        <f t="shared" si="0"/>
        <v>240</v>
      </c>
      <c r="AQ165">
        <f t="shared" si="0"/>
        <v>255</v>
      </c>
      <c r="AR165">
        <f t="shared" si="0"/>
        <v>270</v>
      </c>
      <c r="AS165">
        <f t="shared" si="0"/>
        <v>285</v>
      </c>
      <c r="AT165">
        <f t="shared" si="0"/>
        <v>300</v>
      </c>
      <c r="AU165">
        <f t="shared" si="0"/>
        <v>315</v>
      </c>
      <c r="AV165">
        <f t="shared" si="0"/>
        <v>330</v>
      </c>
      <c r="AW165">
        <f t="shared" si="0"/>
        <v>345</v>
      </c>
      <c r="AX165">
        <f t="shared" si="0"/>
        <v>360</v>
      </c>
    </row>
    <row r="166" spans="1:50">
      <c r="Z166">
        <f>Z165*PI()/180</f>
        <v>0</v>
      </c>
      <c r="AA166">
        <f t="shared" ref="AA166:AX166" si="1">AA165*PI()/180</f>
        <v>0.26179938779914941</v>
      </c>
      <c r="AB166">
        <f t="shared" si="1"/>
        <v>0.52359877559829882</v>
      </c>
      <c r="AC166">
        <f t="shared" si="1"/>
        <v>0.78539816339744828</v>
      </c>
      <c r="AD166">
        <f t="shared" si="1"/>
        <v>1.0471975511965976</v>
      </c>
      <c r="AE166">
        <f t="shared" si="1"/>
        <v>1.3089969389957472</v>
      </c>
      <c r="AF166">
        <f t="shared" si="1"/>
        <v>1.5707963267948966</v>
      </c>
      <c r="AG166">
        <f t="shared" si="1"/>
        <v>1.8325957145940461</v>
      </c>
      <c r="AH166">
        <f t="shared" si="1"/>
        <v>2.0943951023931953</v>
      </c>
      <c r="AI166">
        <f t="shared" si="1"/>
        <v>2.3561944901923448</v>
      </c>
      <c r="AJ166">
        <f t="shared" si="1"/>
        <v>2.6179938779914944</v>
      </c>
      <c r="AK166">
        <f t="shared" si="1"/>
        <v>2.8797932657906435</v>
      </c>
      <c r="AL166">
        <f t="shared" si="1"/>
        <v>3.1415926535897931</v>
      </c>
      <c r="AM166">
        <f t="shared" si="1"/>
        <v>3.4033920413889422</v>
      </c>
      <c r="AN166">
        <f t="shared" si="1"/>
        <v>3.6651914291880923</v>
      </c>
      <c r="AO166">
        <f t="shared" si="1"/>
        <v>3.9269908169872414</v>
      </c>
      <c r="AP166">
        <f t="shared" si="1"/>
        <v>4.1887902047863905</v>
      </c>
      <c r="AQ166">
        <f t="shared" si="1"/>
        <v>4.4505895925855405</v>
      </c>
      <c r="AR166">
        <f t="shared" si="1"/>
        <v>4.7123889803846897</v>
      </c>
      <c r="AS166">
        <f t="shared" si="1"/>
        <v>4.9741883681838397</v>
      </c>
      <c r="AT166">
        <f t="shared" si="1"/>
        <v>5.2359877559829888</v>
      </c>
      <c r="AU166">
        <f t="shared" si="1"/>
        <v>5.497787143782138</v>
      </c>
      <c r="AV166">
        <f t="shared" si="1"/>
        <v>5.7595865315812871</v>
      </c>
      <c r="AW166">
        <f t="shared" si="1"/>
        <v>6.0213859193804371</v>
      </c>
      <c r="AX166">
        <f t="shared" si="1"/>
        <v>6.2831853071795862</v>
      </c>
    </row>
    <row r="167" spans="1:50">
      <c r="A167" s="4" t="s">
        <v>49</v>
      </c>
      <c r="W167">
        <v>16</v>
      </c>
      <c r="X167" s="14">
        <v>3</v>
      </c>
      <c r="Y167" s="4" t="s">
        <v>51</v>
      </c>
      <c r="Z167">
        <f t="shared" ref="Z167:AX167" si="2">$W$167+$X$167*SIN(Z166)</f>
        <v>16</v>
      </c>
      <c r="AA167">
        <f t="shared" si="2"/>
        <v>16.776457135307563</v>
      </c>
      <c r="AB167">
        <f t="shared" si="2"/>
        <v>17.5</v>
      </c>
      <c r="AC167">
        <f t="shared" si="2"/>
        <v>18.121320343559642</v>
      </c>
      <c r="AD167">
        <f t="shared" si="2"/>
        <v>18.598076211353316</v>
      </c>
      <c r="AE167">
        <f t="shared" si="2"/>
        <v>18.897777478867205</v>
      </c>
      <c r="AF167">
        <f t="shared" si="2"/>
        <v>19</v>
      </c>
      <c r="AG167">
        <f t="shared" si="2"/>
        <v>18.897777478867205</v>
      </c>
      <c r="AH167">
        <f t="shared" si="2"/>
        <v>18.598076211353316</v>
      </c>
      <c r="AI167">
        <f t="shared" si="2"/>
        <v>18.121320343559642</v>
      </c>
      <c r="AJ167">
        <f t="shared" si="2"/>
        <v>17.5</v>
      </c>
      <c r="AK167">
        <f t="shared" si="2"/>
        <v>16.776457135307563</v>
      </c>
      <c r="AL167">
        <f t="shared" si="2"/>
        <v>16</v>
      </c>
      <c r="AM167">
        <f t="shared" si="2"/>
        <v>15.223542864692439</v>
      </c>
      <c r="AN167">
        <f t="shared" si="2"/>
        <v>14.5</v>
      </c>
      <c r="AO167">
        <f t="shared" si="2"/>
        <v>13.878679656440358</v>
      </c>
      <c r="AP167">
        <f t="shared" si="2"/>
        <v>13.401923788646684</v>
      </c>
      <c r="AQ167">
        <f t="shared" si="2"/>
        <v>13.102222521132795</v>
      </c>
      <c r="AR167">
        <f t="shared" si="2"/>
        <v>13</v>
      </c>
      <c r="AS167">
        <f t="shared" si="2"/>
        <v>13.102222521132795</v>
      </c>
      <c r="AT167">
        <f t="shared" si="2"/>
        <v>13.401923788646684</v>
      </c>
      <c r="AU167">
        <f t="shared" si="2"/>
        <v>13.878679656440358</v>
      </c>
      <c r="AV167">
        <f t="shared" si="2"/>
        <v>14.499999999999998</v>
      </c>
      <c r="AW167">
        <f t="shared" si="2"/>
        <v>15.223542864692439</v>
      </c>
      <c r="AX167">
        <f t="shared" si="2"/>
        <v>16</v>
      </c>
    </row>
    <row r="168" spans="1:50">
      <c r="W168">
        <v>10</v>
      </c>
      <c r="X168" s="14">
        <v>2</v>
      </c>
      <c r="Y168" s="4" t="s">
        <v>52</v>
      </c>
      <c r="Z168">
        <f t="shared" ref="Z168:AX168" si="3">$W$168+$X$168*COS(Z166)</f>
        <v>12</v>
      </c>
      <c r="AA168">
        <f t="shared" si="3"/>
        <v>11.931851652578137</v>
      </c>
      <c r="AB168">
        <f t="shared" si="3"/>
        <v>11.732050807568877</v>
      </c>
      <c r="AC168">
        <f t="shared" si="3"/>
        <v>11.414213562373096</v>
      </c>
      <c r="AD168">
        <f t="shared" si="3"/>
        <v>11</v>
      </c>
      <c r="AE168">
        <f t="shared" si="3"/>
        <v>10.517638090205041</v>
      </c>
      <c r="AF168">
        <f t="shared" si="3"/>
        <v>10</v>
      </c>
      <c r="AG168">
        <f t="shared" si="3"/>
        <v>9.4823619097949585</v>
      </c>
      <c r="AH168">
        <f t="shared" si="3"/>
        <v>9</v>
      </c>
      <c r="AI168">
        <f t="shared" si="3"/>
        <v>8.5857864376269042</v>
      </c>
      <c r="AJ168">
        <f t="shared" si="3"/>
        <v>8.2679491924311233</v>
      </c>
      <c r="AK168">
        <f t="shared" si="3"/>
        <v>8.0681483474218645</v>
      </c>
      <c r="AL168">
        <f t="shared" si="3"/>
        <v>8</v>
      </c>
      <c r="AM168">
        <f t="shared" si="3"/>
        <v>8.0681483474218627</v>
      </c>
      <c r="AN168">
        <f t="shared" si="3"/>
        <v>8.2679491924311233</v>
      </c>
      <c r="AO168">
        <f t="shared" si="3"/>
        <v>8.5857864376269042</v>
      </c>
      <c r="AP168">
        <f t="shared" si="3"/>
        <v>9</v>
      </c>
      <c r="AQ168">
        <f t="shared" si="3"/>
        <v>9.4823619097949585</v>
      </c>
      <c r="AR168">
        <f t="shared" si="3"/>
        <v>10</v>
      </c>
      <c r="AS168">
        <f t="shared" si="3"/>
        <v>10.517638090205041</v>
      </c>
      <c r="AT168">
        <f t="shared" si="3"/>
        <v>11</v>
      </c>
      <c r="AU168">
        <f t="shared" si="3"/>
        <v>11.414213562373094</v>
      </c>
      <c r="AV168">
        <f t="shared" si="3"/>
        <v>11.732050807568877</v>
      </c>
      <c r="AW168">
        <f t="shared" si="3"/>
        <v>11.931851652578137</v>
      </c>
      <c r="AX168">
        <f t="shared" si="3"/>
        <v>12</v>
      </c>
    </row>
    <row r="169" spans="1:50" ht="18">
      <c r="W169">
        <v>4</v>
      </c>
      <c r="X169" s="14">
        <v>1</v>
      </c>
      <c r="Y169" s="4" t="s">
        <v>59</v>
      </c>
      <c r="Z169">
        <f t="shared" ref="Z169:AX169" si="4">$W$169-$X$169*SIN(Z166)</f>
        <v>4</v>
      </c>
      <c r="AA169">
        <f t="shared" si="4"/>
        <v>3.7411809548974793</v>
      </c>
      <c r="AB169">
        <f t="shared" si="4"/>
        <v>3.5</v>
      </c>
      <c r="AC169">
        <f t="shared" si="4"/>
        <v>3.2928932188134525</v>
      </c>
      <c r="AD169">
        <f t="shared" si="4"/>
        <v>3.1339745962155616</v>
      </c>
      <c r="AE169">
        <f t="shared" si="4"/>
        <v>3.0340741737109318</v>
      </c>
      <c r="AF169">
        <f t="shared" si="4"/>
        <v>3</v>
      </c>
      <c r="AG169">
        <f t="shared" si="4"/>
        <v>3.0340741737109318</v>
      </c>
      <c r="AH169">
        <f t="shared" si="4"/>
        <v>3.1339745962155612</v>
      </c>
      <c r="AI169">
        <f t="shared" si="4"/>
        <v>3.2928932188134525</v>
      </c>
      <c r="AJ169">
        <f t="shared" si="4"/>
        <v>3.5</v>
      </c>
      <c r="AK169">
        <f t="shared" si="4"/>
        <v>3.7411809548974788</v>
      </c>
      <c r="AL169">
        <f t="shared" si="4"/>
        <v>4</v>
      </c>
      <c r="AM169">
        <f t="shared" si="4"/>
        <v>4.2588190451025207</v>
      </c>
      <c r="AN169">
        <f t="shared" si="4"/>
        <v>4.5</v>
      </c>
      <c r="AO169">
        <f t="shared" si="4"/>
        <v>4.7071067811865479</v>
      </c>
      <c r="AP169">
        <f t="shared" si="4"/>
        <v>4.8660254037844384</v>
      </c>
      <c r="AQ169">
        <f t="shared" si="4"/>
        <v>4.9659258262890686</v>
      </c>
      <c r="AR169">
        <f t="shared" si="4"/>
        <v>5</v>
      </c>
      <c r="AS169">
        <f t="shared" si="4"/>
        <v>4.9659258262890678</v>
      </c>
      <c r="AT169">
        <f t="shared" si="4"/>
        <v>4.8660254037844384</v>
      </c>
      <c r="AU169">
        <f t="shared" si="4"/>
        <v>4.7071067811865479</v>
      </c>
      <c r="AV169">
        <f t="shared" si="4"/>
        <v>4.5</v>
      </c>
      <c r="AW169">
        <f t="shared" si="4"/>
        <v>4.2588190451025207</v>
      </c>
      <c r="AX169">
        <f t="shared" si="4"/>
        <v>4</v>
      </c>
    </row>
    <row r="170" spans="1:50">
      <c r="B170" s="4" t="s">
        <v>50</v>
      </c>
    </row>
    <row r="171" spans="1:50">
      <c r="B171" s="4"/>
    </row>
    <row r="172" spans="1:50">
      <c r="B172" s="4"/>
    </row>
    <row r="173" spans="1:50">
      <c r="B173" s="4"/>
    </row>
    <row r="174" spans="1:50">
      <c r="B174" s="4" t="s">
        <v>58</v>
      </c>
    </row>
    <row r="175" spans="1:50">
      <c r="B175" s="4"/>
    </row>
    <row r="176" spans="1:50">
      <c r="B176" s="4"/>
    </row>
    <row r="177" spans="1:9">
      <c r="B177" s="4"/>
    </row>
    <row r="178" spans="1:9">
      <c r="B178" s="4" t="s">
        <v>60</v>
      </c>
    </row>
    <row r="184" spans="1:9">
      <c r="A184" s="4" t="s">
        <v>61</v>
      </c>
    </row>
    <row r="185" spans="1:9">
      <c r="A185" s="4" t="s">
        <v>65</v>
      </c>
    </row>
    <row r="186" spans="1:9">
      <c r="A186" s="4" t="s">
        <v>66</v>
      </c>
    </row>
    <row r="187" spans="1:9" ht="16.2">
      <c r="A187" s="4" t="s">
        <v>53</v>
      </c>
    </row>
    <row r="190" spans="1:9">
      <c r="A190" s="4" t="s">
        <v>110</v>
      </c>
      <c r="G190" s="18" t="s">
        <v>112</v>
      </c>
      <c r="I190" s="18" t="s">
        <v>113</v>
      </c>
    </row>
    <row r="191" spans="1:9">
      <c r="A191" s="4" t="s">
        <v>54</v>
      </c>
    </row>
    <row r="193" spans="1:9">
      <c r="C193" s="4" t="s">
        <v>109</v>
      </c>
      <c r="D193" s="4" t="s">
        <v>108</v>
      </c>
      <c r="G193" s="18" t="s">
        <v>114</v>
      </c>
      <c r="I193" s="18" t="s">
        <v>111</v>
      </c>
    </row>
    <row r="196" spans="1:9">
      <c r="A196" s="4" t="s">
        <v>574</v>
      </c>
    </row>
    <row r="197" spans="1:9" s="84" customFormat="1">
      <c r="A197" s="4"/>
    </row>
    <row r="198" spans="1:9">
      <c r="A198" s="4" t="s">
        <v>63</v>
      </c>
    </row>
    <row r="201" spans="1:9">
      <c r="A201" s="6" t="s">
        <v>652</v>
      </c>
    </row>
    <row r="202" spans="1:9">
      <c r="G202" s="4" t="s">
        <v>640</v>
      </c>
      <c r="H202" s="4"/>
    </row>
    <row r="203" spans="1:9">
      <c r="B203" s="113"/>
      <c r="G203" s="4" t="s">
        <v>641</v>
      </c>
      <c r="H203" s="4"/>
    </row>
    <row r="204" spans="1:9">
      <c r="G204" s="4"/>
      <c r="H204" s="4"/>
    </row>
    <row r="205" spans="1:9">
      <c r="G205" s="4" t="s">
        <v>642</v>
      </c>
      <c r="H205" s="4"/>
    </row>
    <row r="206" spans="1:9">
      <c r="G206" s="4" t="s">
        <v>643</v>
      </c>
      <c r="H206" s="4"/>
    </row>
    <row r="207" spans="1:9">
      <c r="G207" s="4"/>
      <c r="H207" s="4"/>
    </row>
    <row r="208" spans="1:9" ht="15.6">
      <c r="G208" s="4" t="s">
        <v>653</v>
      </c>
      <c r="H208" s="4"/>
    </row>
    <row r="209" spans="1:8">
      <c r="G209" s="4" t="s">
        <v>644</v>
      </c>
      <c r="H209" s="4"/>
    </row>
    <row r="210" spans="1:8">
      <c r="G210" s="4" t="s">
        <v>645</v>
      </c>
      <c r="H210" s="4"/>
    </row>
    <row r="211" spans="1:8">
      <c r="G211" s="4"/>
      <c r="H211" s="4"/>
    </row>
    <row r="212" spans="1:8" ht="16.2">
      <c r="G212" s="4" t="s">
        <v>648</v>
      </c>
      <c r="H212" s="4"/>
    </row>
    <row r="213" spans="1:8">
      <c r="G213" s="4"/>
      <c r="H213" s="4"/>
    </row>
    <row r="214" spans="1:8">
      <c r="G214" s="4" t="s">
        <v>646</v>
      </c>
      <c r="H214" s="4"/>
    </row>
    <row r="215" spans="1:8">
      <c r="G215" s="4"/>
      <c r="H215" s="4"/>
    </row>
    <row r="216" spans="1:8">
      <c r="G216" s="4" t="s">
        <v>647</v>
      </c>
      <c r="H216" s="4"/>
    </row>
    <row r="218" spans="1:8" ht="16.8">
      <c r="A218" s="4" t="s">
        <v>654</v>
      </c>
    </row>
    <row r="219" spans="1:8">
      <c r="A219" s="4"/>
    </row>
    <row r="220" spans="1:8" ht="16.2">
      <c r="A220" s="4" t="s">
        <v>649</v>
      </c>
    </row>
    <row r="221" spans="1:8">
      <c r="A221" s="4"/>
    </row>
    <row r="222" spans="1:8">
      <c r="A222" s="4" t="s">
        <v>650</v>
      </c>
    </row>
    <row r="224" spans="1:8">
      <c r="A224" s="4" t="s">
        <v>655</v>
      </c>
    </row>
    <row r="226" spans="1:1">
      <c r="A226" s="4" t="s">
        <v>651</v>
      </c>
    </row>
    <row r="228" spans="1:1" ht="17.399999999999999">
      <c r="A228" s="115"/>
    </row>
  </sheetData>
  <hyperlinks>
    <hyperlink ref="A45" r:id="rId1"/>
    <hyperlink ref="A44" r:id="rId2"/>
    <hyperlink ref="A43" r:id="rId3"/>
    <hyperlink ref="A29" r:id="rId4"/>
    <hyperlink ref="A30" r:id="rId5"/>
    <hyperlink ref="A28" r:id="rId6"/>
    <hyperlink ref="A120" r:id="rId7"/>
    <hyperlink ref="A121" r:id="rId8"/>
  </hyperlinks>
  <pageMargins left="0.7" right="0.7" top="0.75" bottom="0.75" header="0.3" footer="0.3"/>
  <pageSetup paperSize="9" orientation="portrait" r:id="rId9"/>
  <drawing r:id="rId10"/>
</worksheet>
</file>

<file path=xl/worksheets/sheet3.xml><?xml version="1.0" encoding="utf-8"?>
<worksheet xmlns="http://schemas.openxmlformats.org/spreadsheetml/2006/main" xmlns:r="http://schemas.openxmlformats.org/officeDocument/2006/relationships">
  <dimension ref="A1:J50"/>
  <sheetViews>
    <sheetView topLeftCell="A19" workbookViewId="0">
      <selection activeCell="Q12" sqref="Q12"/>
    </sheetView>
  </sheetViews>
  <sheetFormatPr defaultRowHeight="14.4"/>
  <sheetData>
    <row r="1" spans="1:6">
      <c r="A1" s="2" t="s">
        <v>656</v>
      </c>
      <c r="B1" s="4" t="s">
        <v>78</v>
      </c>
    </row>
    <row r="4" spans="1:6">
      <c r="D4" s="57"/>
    </row>
    <row r="11" spans="1:6">
      <c r="D11" s="57"/>
    </row>
    <row r="14" spans="1:6">
      <c r="A14" s="4" t="s">
        <v>409</v>
      </c>
      <c r="B14" s="4"/>
      <c r="C14" s="4"/>
      <c r="D14" s="4"/>
      <c r="E14" s="4"/>
      <c r="F14" s="4" t="s">
        <v>408</v>
      </c>
    </row>
    <row r="16" spans="1:6">
      <c r="A16" s="6" t="s">
        <v>296</v>
      </c>
      <c r="D16" s="4" t="s">
        <v>427</v>
      </c>
    </row>
    <row r="17" spans="1:10" s="76" customFormat="1">
      <c r="A17" s="6"/>
    </row>
    <row r="18" spans="1:10">
      <c r="E18" s="4" t="s">
        <v>410</v>
      </c>
    </row>
    <row r="19" spans="1:10">
      <c r="E19" s="4"/>
    </row>
    <row r="20" spans="1:10" ht="16.2">
      <c r="E20" s="4" t="s">
        <v>411</v>
      </c>
      <c r="F20" s="4" t="s">
        <v>414</v>
      </c>
    </row>
    <row r="22" spans="1:10" ht="16.2">
      <c r="E22" s="4" t="s">
        <v>415</v>
      </c>
      <c r="F22" s="4"/>
      <c r="G22" s="4"/>
      <c r="H22" s="18" t="s">
        <v>418</v>
      </c>
    </row>
    <row r="24" spans="1:10" ht="16.2">
      <c r="E24" s="4" t="s">
        <v>419</v>
      </c>
      <c r="H24" s="4" t="s">
        <v>416</v>
      </c>
      <c r="I24" s="82" t="s">
        <v>417</v>
      </c>
      <c r="J24" s="45" t="s">
        <v>426</v>
      </c>
    </row>
    <row r="26" spans="1:10" ht="16.2">
      <c r="E26" s="8" t="s">
        <v>420</v>
      </c>
    </row>
    <row r="27" spans="1:10">
      <c r="G27" s="81"/>
    </row>
    <row r="28" spans="1:10" ht="16.8">
      <c r="E28" s="4" t="s">
        <v>421</v>
      </c>
    </row>
    <row r="30" spans="1:10" ht="16.2">
      <c r="E30" s="4" t="s">
        <v>422</v>
      </c>
    </row>
    <row r="32" spans="1:10">
      <c r="A32" s="4" t="s">
        <v>424</v>
      </c>
    </row>
    <row r="33" spans="1:10">
      <c r="A33" s="4" t="s">
        <v>423</v>
      </c>
    </row>
    <row r="34" spans="1:10">
      <c r="A34" s="4" t="s">
        <v>425</v>
      </c>
    </row>
    <row r="36" spans="1:10">
      <c r="A36" s="6" t="s">
        <v>616</v>
      </c>
    </row>
    <row r="39" spans="1:10">
      <c r="F39" s="4" t="s">
        <v>617</v>
      </c>
      <c r="G39" s="4"/>
      <c r="H39" s="4"/>
      <c r="I39" s="4"/>
      <c r="J39" s="4"/>
    </row>
    <row r="40" spans="1:10">
      <c r="F40" s="4" t="s">
        <v>618</v>
      </c>
      <c r="G40" s="4"/>
      <c r="H40" s="4"/>
      <c r="I40" s="4"/>
      <c r="J40" s="4"/>
    </row>
    <row r="41" spans="1:10">
      <c r="F41" s="4" t="s">
        <v>619</v>
      </c>
      <c r="G41" s="4"/>
      <c r="H41" s="4"/>
      <c r="I41" s="4"/>
      <c r="J41" s="4"/>
    </row>
    <row r="42" spans="1:10">
      <c r="F42" s="4" t="s">
        <v>620</v>
      </c>
      <c r="G42" s="4"/>
      <c r="H42" s="4"/>
      <c r="I42" s="4"/>
      <c r="J42" s="4"/>
    </row>
    <row r="43" spans="1:10">
      <c r="F43" s="4" t="s">
        <v>621</v>
      </c>
      <c r="G43" s="4"/>
      <c r="H43" s="4"/>
      <c r="I43" s="4"/>
      <c r="J43" s="4"/>
    </row>
    <row r="44" spans="1:10">
      <c r="F44" s="4"/>
      <c r="G44" s="4"/>
      <c r="H44" s="4"/>
      <c r="I44" s="4"/>
      <c r="J44" s="4"/>
    </row>
    <row r="45" spans="1:10">
      <c r="F45" s="4" t="s">
        <v>625</v>
      </c>
      <c r="G45" s="4"/>
      <c r="H45" s="4"/>
      <c r="I45" s="4"/>
      <c r="J45" s="4"/>
    </row>
    <row r="46" spans="1:10">
      <c r="F46" s="4"/>
      <c r="G46" s="4"/>
      <c r="H46" s="4"/>
      <c r="I46" s="4"/>
      <c r="J46" s="4"/>
    </row>
    <row r="47" spans="1:10">
      <c r="F47" s="4" t="s">
        <v>622</v>
      </c>
      <c r="G47" s="4"/>
      <c r="H47" s="4"/>
      <c r="I47" s="4"/>
      <c r="J47" s="4"/>
    </row>
    <row r="48" spans="1:10">
      <c r="F48" s="4"/>
      <c r="G48" s="4"/>
      <c r="H48" s="4"/>
      <c r="I48" s="4"/>
      <c r="J48" s="4"/>
    </row>
    <row r="49" spans="6:10">
      <c r="F49" s="4" t="s">
        <v>624</v>
      </c>
      <c r="G49" s="4"/>
      <c r="H49" s="4"/>
      <c r="I49" s="4"/>
      <c r="J49" s="4"/>
    </row>
    <row r="50" spans="6:10">
      <c r="F50" s="4" t="s">
        <v>623</v>
      </c>
      <c r="G50" s="4"/>
      <c r="H50" s="4"/>
      <c r="I50" s="4"/>
      <c r="J50" s="4"/>
    </row>
  </sheetData>
  <hyperlinks>
    <hyperlink ref="A1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T90"/>
  <sheetViews>
    <sheetView workbookViewId="0"/>
  </sheetViews>
  <sheetFormatPr defaultRowHeight="14.4"/>
  <sheetData>
    <row r="1" spans="1:16">
      <c r="A1" s="6" t="s">
        <v>79</v>
      </c>
    </row>
    <row r="3" spans="1:16">
      <c r="A3" s="4" t="s">
        <v>144</v>
      </c>
    </row>
    <row r="4" spans="1:16" s="76" customFormat="1"/>
    <row r="5" spans="1:16" s="76" customFormat="1" ht="15.6">
      <c r="L5" s="57"/>
      <c r="P5" s="80"/>
    </row>
    <row r="6" spans="1:16" s="76" customFormat="1">
      <c r="J6" s="57"/>
      <c r="K6" s="57"/>
      <c r="L6" s="79"/>
      <c r="P6"/>
    </row>
    <row r="7" spans="1:16" s="76" customFormat="1"/>
    <row r="8" spans="1:16" s="76" customFormat="1"/>
    <row r="9" spans="1:16" s="76" customFormat="1"/>
    <row r="10" spans="1:16" s="76" customFormat="1"/>
    <row r="11" spans="1:16" s="76" customFormat="1"/>
    <row r="12" spans="1:16" s="76" customFormat="1"/>
    <row r="13" spans="1:16" s="76" customFormat="1"/>
    <row r="14" spans="1:16" s="76" customFormat="1"/>
    <row r="15" spans="1:16" s="76" customFormat="1"/>
    <row r="16" spans="1:16" s="76" customFormat="1"/>
    <row r="17" spans="1:20" s="76" customFormat="1">
      <c r="D17" s="4" t="s">
        <v>401</v>
      </c>
      <c r="H17" s="4" t="s">
        <v>402</v>
      </c>
    </row>
    <row r="18" spans="1:20" s="76" customFormat="1">
      <c r="A18" s="4"/>
      <c r="P18" s="4"/>
      <c r="R18" s="4"/>
    </row>
    <row r="19" spans="1:20" s="76" customFormat="1">
      <c r="A19" s="4"/>
      <c r="E19" s="4"/>
      <c r="P19" s="4"/>
      <c r="T19" s="4"/>
    </row>
    <row r="20" spans="1:20" s="76" customFormat="1">
      <c r="A20" s="4"/>
      <c r="E20" s="4"/>
      <c r="P20" s="4"/>
      <c r="T20" s="4"/>
    </row>
    <row r="21" spans="1:20" s="76" customFormat="1">
      <c r="A21" s="4"/>
      <c r="E21" s="4"/>
      <c r="P21" s="4"/>
      <c r="T21" s="4"/>
    </row>
    <row r="22" spans="1:20" s="76" customFormat="1">
      <c r="A22" s="4"/>
      <c r="E22" s="4"/>
      <c r="P22" s="4"/>
      <c r="T22" s="4"/>
    </row>
    <row r="23" spans="1:20" s="76" customFormat="1">
      <c r="A23" s="4"/>
      <c r="E23" s="4"/>
      <c r="P23" s="4"/>
      <c r="T23" s="4"/>
    </row>
    <row r="24" spans="1:20" s="76" customFormat="1">
      <c r="A24" s="4"/>
      <c r="E24" s="4"/>
      <c r="P24" s="4"/>
      <c r="T24" s="4"/>
    </row>
    <row r="25" spans="1:20" s="76" customFormat="1">
      <c r="A25" s="4"/>
      <c r="E25" s="4"/>
      <c r="P25" s="4"/>
      <c r="T25" s="4"/>
    </row>
    <row r="26" spans="1:20" s="76" customFormat="1">
      <c r="A26" s="4"/>
      <c r="E26" s="4"/>
      <c r="P26" s="4"/>
      <c r="T26" s="4"/>
    </row>
    <row r="27" spans="1:20" s="76" customFormat="1">
      <c r="A27" s="4"/>
      <c r="E27" s="4"/>
      <c r="P27" s="4"/>
      <c r="T27" s="4"/>
    </row>
    <row r="28" spans="1:20" s="76" customFormat="1">
      <c r="A28" s="4"/>
      <c r="E28" s="4"/>
      <c r="P28" s="4"/>
      <c r="T28" s="4"/>
    </row>
    <row r="29" spans="1:20">
      <c r="A29" s="4"/>
      <c r="B29" s="76"/>
      <c r="C29" s="76"/>
      <c r="D29" s="76"/>
    </row>
    <row r="30" spans="1:20" s="76" customFormat="1">
      <c r="A30" s="4"/>
    </row>
    <row r="31" spans="1:20" s="76" customFormat="1">
      <c r="A31" s="4"/>
      <c r="B31" s="4" t="s">
        <v>292</v>
      </c>
      <c r="E31" s="4" t="s">
        <v>358</v>
      </c>
      <c r="F31" s="4"/>
      <c r="G31" s="4" t="s">
        <v>359</v>
      </c>
      <c r="I31" s="4" t="s">
        <v>407</v>
      </c>
      <c r="K31" s="4" t="s">
        <v>406</v>
      </c>
    </row>
    <row r="32" spans="1:20" s="76" customFormat="1">
      <c r="A32" s="4"/>
      <c r="B32" s="4"/>
      <c r="E32" s="4"/>
      <c r="F32" s="4"/>
      <c r="G32" s="4"/>
      <c r="J32" s="4"/>
      <c r="K32" s="4"/>
      <c r="Q32" s="4"/>
    </row>
    <row r="33" spans="1:17" s="76" customFormat="1">
      <c r="E33" s="4"/>
      <c r="F33" s="4"/>
      <c r="G33" s="4"/>
      <c r="J33" s="4"/>
      <c r="K33" s="4"/>
      <c r="Q33" s="4"/>
    </row>
    <row r="34" spans="1:17" s="76" customFormat="1">
      <c r="E34" s="4"/>
      <c r="F34" s="4"/>
      <c r="G34" s="4"/>
      <c r="J34" s="4"/>
      <c r="K34" s="4"/>
      <c r="Q34" s="4"/>
    </row>
    <row r="35" spans="1:17" s="76" customFormat="1">
      <c r="E35" s="4"/>
      <c r="F35" s="4"/>
      <c r="G35" s="4"/>
      <c r="J35" s="4"/>
      <c r="K35" s="4"/>
      <c r="Q35" s="4"/>
    </row>
    <row r="36" spans="1:17" s="76" customFormat="1">
      <c r="E36" s="4"/>
      <c r="F36" s="4"/>
      <c r="G36" s="4"/>
      <c r="J36" s="4"/>
      <c r="K36" s="4"/>
      <c r="Q36" s="4"/>
    </row>
    <row r="37" spans="1:17" s="76" customFormat="1">
      <c r="E37" s="4"/>
      <c r="F37" s="4"/>
      <c r="G37" s="4"/>
      <c r="J37" s="4"/>
      <c r="K37" s="4"/>
      <c r="Q37" s="4"/>
    </row>
    <row r="38" spans="1:17" s="76" customFormat="1">
      <c r="E38" s="4"/>
      <c r="F38" s="4"/>
      <c r="G38" s="4"/>
      <c r="J38" s="4"/>
      <c r="K38" s="4"/>
      <c r="Q38" s="4"/>
    </row>
    <row r="39" spans="1:17" s="76" customFormat="1">
      <c r="E39" s="4"/>
      <c r="F39" s="4"/>
      <c r="G39" s="4"/>
      <c r="J39" s="4"/>
      <c r="K39" s="4"/>
      <c r="Q39" s="4"/>
    </row>
    <row r="40" spans="1:17" s="76" customFormat="1">
      <c r="E40" s="4"/>
      <c r="F40" s="4"/>
      <c r="G40" s="4"/>
      <c r="J40" s="4"/>
      <c r="K40" s="4"/>
      <c r="Q40" s="4"/>
    </row>
    <row r="41" spans="1:17" s="76" customFormat="1">
      <c r="E41" s="4"/>
      <c r="F41" s="4"/>
      <c r="G41" s="4"/>
      <c r="J41" s="4"/>
      <c r="K41" s="4"/>
      <c r="Q41" s="4"/>
    </row>
    <row r="42" spans="1:17" s="76" customFormat="1">
      <c r="E42" s="4"/>
      <c r="F42" s="4"/>
      <c r="G42" s="4"/>
      <c r="J42" s="4"/>
      <c r="K42" s="4"/>
      <c r="Q42" s="4"/>
    </row>
    <row r="43" spans="1:17" s="76" customFormat="1">
      <c r="A43"/>
      <c r="B43"/>
      <c r="C43"/>
      <c r="D43"/>
      <c r="E43"/>
      <c r="F43" s="4"/>
      <c r="G43" s="4"/>
      <c r="J43" s="4"/>
      <c r="K43" s="4"/>
      <c r="Q43" s="4"/>
    </row>
    <row r="44" spans="1:17" s="76" customFormat="1">
      <c r="F44" s="4"/>
      <c r="G44" s="4"/>
      <c r="J44" s="4"/>
      <c r="K44" s="4"/>
      <c r="Q44" s="4"/>
    </row>
    <row r="45" spans="1:17" s="76" customFormat="1">
      <c r="A45" s="4"/>
      <c r="B45" s="4" t="s">
        <v>403</v>
      </c>
      <c r="F45" s="4"/>
      <c r="G45" s="4"/>
      <c r="J45" s="4"/>
      <c r="K45" s="4"/>
      <c r="Q45" s="4"/>
    </row>
    <row r="46" spans="1:17" s="76" customFormat="1">
      <c r="A46" s="4"/>
      <c r="B46" s="4"/>
      <c r="E46" s="4"/>
      <c r="F46" s="4"/>
      <c r="G46" s="4"/>
      <c r="J46" s="4"/>
      <c r="K46" s="4"/>
      <c r="Q46" s="4"/>
    </row>
    <row r="47" spans="1:17" s="76" customFormat="1">
      <c r="M47" s="57"/>
    </row>
    <row r="48" spans="1:17">
      <c r="A48" s="4" t="s">
        <v>145</v>
      </c>
    </row>
    <row r="49" spans="1:12">
      <c r="A49" s="4" t="s">
        <v>153</v>
      </c>
    </row>
    <row r="50" spans="1:12">
      <c r="A50" s="4"/>
    </row>
    <row r="51" spans="1:12">
      <c r="A51" s="4" t="s">
        <v>171</v>
      </c>
    </row>
    <row r="52" spans="1:12">
      <c r="A52" s="4" t="s">
        <v>146</v>
      </c>
    </row>
    <row r="54" spans="1:12">
      <c r="A54" s="4" t="s">
        <v>159</v>
      </c>
    </row>
    <row r="56" spans="1:12">
      <c r="A56" s="4" t="s">
        <v>163</v>
      </c>
      <c r="L56" s="4"/>
    </row>
    <row r="58" spans="1:12">
      <c r="A58" s="4" t="s">
        <v>154</v>
      </c>
    </row>
    <row r="59" spans="1:12">
      <c r="A59" s="4"/>
    </row>
    <row r="60" spans="1:12" ht="16.2">
      <c r="A60" s="18" t="s">
        <v>161</v>
      </c>
      <c r="C60" s="4" t="s">
        <v>155</v>
      </c>
      <c r="E60" s="4"/>
      <c r="F60" s="8" t="s">
        <v>156</v>
      </c>
    </row>
    <row r="61" spans="1:12">
      <c r="A61" s="4"/>
      <c r="B61" s="18"/>
      <c r="D61" s="4"/>
      <c r="F61" s="4"/>
      <c r="G61" s="8"/>
    </row>
    <row r="62" spans="1:12">
      <c r="A62" s="4" t="s">
        <v>157</v>
      </c>
    </row>
    <row r="64" spans="1:12">
      <c r="A64" s="4" t="s">
        <v>158</v>
      </c>
    </row>
    <row r="66" spans="1:6">
      <c r="A66" s="4" t="s">
        <v>162</v>
      </c>
    </row>
    <row r="68" spans="1:6">
      <c r="A68" s="4" t="s">
        <v>152</v>
      </c>
    </row>
    <row r="69" spans="1:6">
      <c r="A69" s="4"/>
    </row>
    <row r="71" spans="1:6">
      <c r="A71" s="4" t="s">
        <v>164</v>
      </c>
    </row>
    <row r="73" spans="1:6">
      <c r="A73" s="4" t="s">
        <v>169</v>
      </c>
    </row>
    <row r="74" spans="1:6">
      <c r="A74" s="4" t="s">
        <v>147</v>
      </c>
    </row>
    <row r="75" spans="1:6">
      <c r="A75" s="4"/>
    </row>
    <row r="76" spans="1:6" ht="16.2">
      <c r="A76" s="4" t="s">
        <v>165</v>
      </c>
    </row>
    <row r="77" spans="1:6">
      <c r="A77" s="4"/>
      <c r="F77" s="43"/>
    </row>
    <row r="78" spans="1:6" ht="16.2">
      <c r="A78" s="4" t="s">
        <v>160</v>
      </c>
      <c r="E78" s="4" t="s">
        <v>168</v>
      </c>
      <c r="F78" s="43"/>
    </row>
    <row r="79" spans="1:6">
      <c r="A79" s="4"/>
      <c r="F79" s="43"/>
    </row>
    <row r="80" spans="1:6">
      <c r="A80" s="4" t="s">
        <v>166</v>
      </c>
      <c r="E80" s="4"/>
      <c r="F80" s="43"/>
    </row>
    <row r="81" spans="1:10">
      <c r="A81" s="4" t="s">
        <v>170</v>
      </c>
      <c r="E81" s="4"/>
      <c r="F81" s="43"/>
    </row>
    <row r="82" spans="1:10">
      <c r="E82" s="4"/>
      <c r="F82" s="43"/>
    </row>
    <row r="83" spans="1:10" ht="16.2">
      <c r="A83" s="4" t="s">
        <v>167</v>
      </c>
      <c r="G83" s="4" t="s">
        <v>149</v>
      </c>
      <c r="J83" s="18" t="s">
        <v>148</v>
      </c>
    </row>
    <row r="85" spans="1:10" ht="16.2">
      <c r="A85" s="4" t="s">
        <v>150</v>
      </c>
      <c r="F85" s="43" t="s">
        <v>151</v>
      </c>
    </row>
    <row r="86" spans="1:10">
      <c r="A86" s="4"/>
    </row>
    <row r="87" spans="1:10">
      <c r="A87" s="4" t="s">
        <v>172</v>
      </c>
      <c r="F87" s="43"/>
    </row>
    <row r="88" spans="1:10">
      <c r="A88" s="4"/>
    </row>
    <row r="89" spans="1:10">
      <c r="A89" s="4"/>
      <c r="F89" s="43"/>
    </row>
    <row r="90" spans="1:10">
      <c r="F90" s="43"/>
    </row>
  </sheetData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H119"/>
  <sheetViews>
    <sheetView workbookViewId="0">
      <selection activeCell="F77" sqref="F77"/>
    </sheetView>
  </sheetViews>
  <sheetFormatPr defaultRowHeight="14.4"/>
  <sheetData>
    <row r="1" spans="1:2" s="56" customFormat="1">
      <c r="A1" s="6" t="s">
        <v>390</v>
      </c>
    </row>
    <row r="2" spans="1:2" s="56" customFormat="1"/>
    <row r="3" spans="1:2" s="56" customFormat="1">
      <c r="A3" s="4" t="s">
        <v>575</v>
      </c>
      <c r="B3" s="4"/>
    </row>
    <row r="4" spans="1:2" s="56" customFormat="1"/>
    <row r="5" spans="1:2" s="56" customFormat="1" ht="16.2">
      <c r="A5" s="4" t="s">
        <v>395</v>
      </c>
    </row>
    <row r="6" spans="1:2" s="56" customFormat="1"/>
    <row r="7" spans="1:2" s="56" customFormat="1" ht="16.8">
      <c r="A7" s="4" t="s">
        <v>386</v>
      </c>
    </row>
    <row r="8" spans="1:2" s="56" customFormat="1" ht="16.2">
      <c r="A8" s="4" t="s">
        <v>387</v>
      </c>
    </row>
    <row r="9" spans="1:2" s="56" customFormat="1" ht="16.2">
      <c r="A9" s="4" t="s">
        <v>388</v>
      </c>
    </row>
    <row r="10" spans="1:2" s="56" customFormat="1"/>
    <row r="11" spans="1:2" s="56" customFormat="1">
      <c r="A11" s="4" t="s">
        <v>389</v>
      </c>
    </row>
    <row r="12" spans="1:2" s="55" customFormat="1"/>
    <row r="13" spans="1:2" s="55" customFormat="1">
      <c r="A13" s="2" t="s">
        <v>628</v>
      </c>
      <c r="B13" s="6" t="s">
        <v>627</v>
      </c>
    </row>
    <row r="14" spans="1:2" s="55" customFormat="1" ht="13.5" customHeight="1"/>
    <row r="15" spans="1:2" s="110" customFormat="1" ht="16.2" customHeight="1">
      <c r="A15" s="4" t="s">
        <v>634</v>
      </c>
    </row>
    <row r="16" spans="1:2" s="110" customFormat="1" ht="16.2" customHeight="1">
      <c r="A16" s="4" t="s">
        <v>629</v>
      </c>
    </row>
    <row r="17" spans="1:7" s="110" customFormat="1" ht="16.2" customHeight="1">
      <c r="A17" s="4" t="s">
        <v>630</v>
      </c>
    </row>
    <row r="18" spans="1:7" s="110" customFormat="1" ht="16.2" customHeight="1">
      <c r="A18" s="4" t="s">
        <v>631</v>
      </c>
    </row>
    <row r="19" spans="1:7" s="110" customFormat="1" ht="16.2" customHeight="1">
      <c r="A19" s="4" t="s">
        <v>637</v>
      </c>
    </row>
    <row r="20" spans="1:7" s="110" customFormat="1" ht="16.2" customHeight="1">
      <c r="A20" s="4" t="s">
        <v>638</v>
      </c>
      <c r="F20" s="112">
        <f>(2*PI()*(6.378*10^6/9.81)^0.5)/60</f>
        <v>84.437695469176688</v>
      </c>
      <c r="G20" s="15" t="s">
        <v>632</v>
      </c>
    </row>
    <row r="21" spans="1:7" s="110" customFormat="1" ht="16.2" customHeight="1">
      <c r="A21" s="4" t="s">
        <v>633</v>
      </c>
      <c r="F21" s="14"/>
    </row>
    <row r="22" spans="1:7" s="110" customFormat="1" ht="16.2" customHeight="1">
      <c r="A22" s="4" t="s">
        <v>635</v>
      </c>
    </row>
    <row r="23" spans="1:7" s="55" customFormat="1" ht="16.2" customHeight="1">
      <c r="A23" s="4"/>
    </row>
    <row r="24" spans="1:7" s="110" customFormat="1">
      <c r="A24" s="4"/>
    </row>
    <row r="25" spans="1:7" s="110" customFormat="1">
      <c r="A25" s="4"/>
    </row>
    <row r="26" spans="1:7" s="110" customFormat="1">
      <c r="A26" s="4"/>
    </row>
    <row r="27" spans="1:7" s="110" customFormat="1">
      <c r="A27" s="4"/>
    </row>
    <row r="28" spans="1:7" s="110" customFormat="1">
      <c r="A28" s="4"/>
    </row>
    <row r="29" spans="1:7" s="110" customFormat="1">
      <c r="A29" s="4"/>
    </row>
    <row r="30" spans="1:7" s="110" customFormat="1">
      <c r="A30" s="4"/>
    </row>
    <row r="31" spans="1:7" s="110" customFormat="1">
      <c r="A31" s="4"/>
    </row>
    <row r="32" spans="1:7" s="110" customFormat="1">
      <c r="A32" s="4"/>
    </row>
    <row r="33" spans="1:3" s="110" customFormat="1">
      <c r="A33" s="4"/>
    </row>
    <row r="34" spans="1:3" s="110" customFormat="1">
      <c r="A34" s="4"/>
    </row>
    <row r="35" spans="1:3" s="110" customFormat="1">
      <c r="A35" s="4"/>
    </row>
    <row r="36" spans="1:3" s="110" customFormat="1">
      <c r="A36" s="4" t="s">
        <v>636</v>
      </c>
    </row>
    <row r="37" spans="1:3" s="110" customFormat="1"/>
    <row r="38" spans="1:3" s="55" customFormat="1">
      <c r="A38" s="6" t="s">
        <v>373</v>
      </c>
    </row>
    <row r="39" spans="1:3" s="55" customFormat="1"/>
    <row r="40" spans="1:3" s="55" customFormat="1">
      <c r="A40" s="4" t="s">
        <v>626</v>
      </c>
    </row>
    <row r="41" spans="1:3" s="55" customFormat="1"/>
    <row r="42" spans="1:3" s="55" customFormat="1">
      <c r="A42" s="2" t="s">
        <v>370</v>
      </c>
      <c r="B42" s="4" t="s">
        <v>371</v>
      </c>
    </row>
    <row r="43" spans="1:3">
      <c r="A43" s="42" t="s">
        <v>368</v>
      </c>
      <c r="B43" s="4" t="s">
        <v>372</v>
      </c>
    </row>
    <row r="44" spans="1:3" s="71" customFormat="1">
      <c r="A44" s="69"/>
      <c r="B44" s="70"/>
    </row>
    <row r="45" spans="1:3" s="71" customFormat="1">
      <c r="A45" s="6" t="s">
        <v>356</v>
      </c>
      <c r="B45" s="70"/>
    </row>
    <row r="46" spans="1:3" s="55" customFormat="1">
      <c r="A46" s="1"/>
    </row>
    <row r="47" spans="1:3" s="55" customFormat="1">
      <c r="A47" s="4" t="s">
        <v>361</v>
      </c>
      <c r="B47" s="2" t="s">
        <v>364</v>
      </c>
      <c r="C47" s="4" t="s">
        <v>366</v>
      </c>
    </row>
    <row r="48" spans="1:3" s="55" customFormat="1"/>
    <row r="49" spans="1:34">
      <c r="B49" s="4"/>
      <c r="C49" s="4" t="s">
        <v>362</v>
      </c>
    </row>
    <row r="50" spans="1:34">
      <c r="A50" s="4"/>
      <c r="B50" s="4"/>
      <c r="C50" s="4" t="s">
        <v>363</v>
      </c>
    </row>
    <row r="52" spans="1:34">
      <c r="F52" s="62"/>
    </row>
    <row r="53" spans="1:34">
      <c r="F53" s="62"/>
    </row>
    <row r="54" spans="1:34">
      <c r="F54" s="62"/>
      <c r="I54" s="4" t="s">
        <v>384</v>
      </c>
    </row>
    <row r="55" spans="1:34">
      <c r="F55" s="62"/>
      <c r="I55" s="4" t="s">
        <v>383</v>
      </c>
      <c r="J55" s="4"/>
    </row>
    <row r="56" spans="1:34">
      <c r="F56" s="62"/>
      <c r="J56" s="4"/>
    </row>
    <row r="57" spans="1:34">
      <c r="F57" s="62"/>
    </row>
    <row r="58" spans="1:34" ht="18">
      <c r="A58" s="63"/>
      <c r="B58" s="55"/>
      <c r="C58" s="55"/>
      <c r="D58" s="55"/>
      <c r="E58" s="55"/>
      <c r="F58" s="62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  <c r="AF58" s="55"/>
      <c r="AG58" s="55"/>
      <c r="AH58" s="55"/>
    </row>
    <row r="59" spans="1:34">
      <c r="A59" s="55"/>
      <c r="B59" s="55"/>
      <c r="C59" s="55"/>
      <c r="D59" s="55"/>
      <c r="E59" s="55"/>
      <c r="F59" s="62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</row>
    <row r="60" spans="1:34">
      <c r="A60" s="64"/>
      <c r="B60" s="55"/>
      <c r="C60" s="55"/>
      <c r="D60" s="55"/>
      <c r="E60" s="55"/>
      <c r="F60" s="62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</row>
    <row r="61" spans="1:34">
      <c r="A61" s="55"/>
      <c r="B61" s="55"/>
      <c r="C61" s="55"/>
      <c r="D61" s="55"/>
      <c r="E61" s="55"/>
      <c r="F61" s="62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  <c r="AF61" s="55"/>
      <c r="AG61" s="55"/>
      <c r="AH61" s="55"/>
    </row>
    <row r="62" spans="1:34">
      <c r="A62" s="68" t="s">
        <v>365</v>
      </c>
      <c r="B62" s="3" t="s">
        <v>369</v>
      </c>
      <c r="C62" s="4" t="s">
        <v>367</v>
      </c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  <c r="AF62" s="55"/>
      <c r="AG62" s="55"/>
      <c r="AH62" s="55"/>
    </row>
    <row r="63" spans="1:34" s="55" customFormat="1" ht="18">
      <c r="A63" s="63"/>
      <c r="F63" s="62"/>
    </row>
    <row r="64" spans="1:34" s="55" customFormat="1" ht="18">
      <c r="A64" s="63"/>
      <c r="F64" s="72" t="s">
        <v>374</v>
      </c>
    </row>
    <row r="65" spans="1:34" s="55" customFormat="1" ht="18">
      <c r="A65" s="63"/>
      <c r="F65" s="72" t="s">
        <v>576</v>
      </c>
    </row>
    <row r="66" spans="1:34" s="55" customFormat="1" ht="18">
      <c r="A66" s="63"/>
      <c r="F66" s="72" t="s">
        <v>577</v>
      </c>
    </row>
    <row r="67" spans="1:34" s="55" customFormat="1" ht="18">
      <c r="A67" s="63"/>
      <c r="F67" s="62"/>
    </row>
    <row r="68" spans="1:34">
      <c r="A68" s="55"/>
      <c r="B68" s="55"/>
      <c r="C68" s="55"/>
      <c r="D68" s="55"/>
      <c r="E68" s="55"/>
      <c r="F68" s="67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55"/>
    </row>
    <row r="69" spans="1:34">
      <c r="A69" s="65"/>
      <c r="B69" s="55"/>
      <c r="C69" s="55"/>
      <c r="D69" s="55"/>
      <c r="E69" s="55"/>
      <c r="F69" s="67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</row>
    <row r="70" spans="1:34">
      <c r="A70" s="55"/>
      <c r="B70" s="55"/>
      <c r="C70" s="55"/>
      <c r="D70" s="55"/>
      <c r="E70" s="55"/>
      <c r="F70" s="62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  <c r="AF70" s="55"/>
      <c r="AG70" s="55"/>
      <c r="AH70" s="55"/>
    </row>
    <row r="71" spans="1:34">
      <c r="A71" s="4" t="s">
        <v>375</v>
      </c>
      <c r="B71" s="4" t="s">
        <v>376</v>
      </c>
      <c r="C71" s="55"/>
      <c r="D71" s="55"/>
      <c r="E71" s="64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</row>
    <row r="72" spans="1:34" s="76" customFormat="1">
      <c r="A72" s="4"/>
      <c r="B72" s="4"/>
      <c r="E72" s="64"/>
    </row>
    <row r="73" spans="1:34" s="76" customFormat="1">
      <c r="A73" s="4" t="s">
        <v>399</v>
      </c>
      <c r="B73" s="4"/>
      <c r="E73" s="64"/>
    </row>
    <row r="74" spans="1:34" s="76" customFormat="1">
      <c r="A74" s="4"/>
      <c r="B74" s="4"/>
      <c r="E74" s="64"/>
    </row>
    <row r="75" spans="1:34" s="76" customFormat="1">
      <c r="A75" s="4"/>
      <c r="B75" s="4"/>
      <c r="E75" s="64"/>
    </row>
    <row r="76" spans="1:34" s="76" customFormat="1">
      <c r="A76" s="4"/>
      <c r="B76" s="4"/>
      <c r="E76" s="64"/>
    </row>
    <row r="77" spans="1:34" s="76" customFormat="1">
      <c r="A77" s="4"/>
      <c r="B77" s="4"/>
      <c r="E77" s="64"/>
      <c r="F77" s="4" t="s">
        <v>639</v>
      </c>
    </row>
    <row r="78" spans="1:34" s="76" customFormat="1">
      <c r="A78" s="4"/>
      <c r="B78" s="4"/>
      <c r="E78" s="64"/>
    </row>
    <row r="79" spans="1:34" s="76" customFormat="1">
      <c r="A79" s="4"/>
      <c r="B79" s="4"/>
      <c r="E79" s="64"/>
    </row>
    <row r="80" spans="1:34" s="76" customFormat="1">
      <c r="A80" s="4"/>
      <c r="B80" s="4"/>
      <c r="E80" s="64"/>
    </row>
    <row r="81" spans="1:34" s="76" customFormat="1">
      <c r="A81" s="4"/>
      <c r="B81" s="4"/>
      <c r="E81" s="64"/>
    </row>
    <row r="82" spans="1:34" s="76" customFormat="1">
      <c r="A82" s="4"/>
      <c r="B82" s="4"/>
      <c r="E82" s="64"/>
    </row>
    <row r="83" spans="1:34" s="76" customFormat="1">
      <c r="A83" s="4"/>
      <c r="B83" s="4"/>
      <c r="E83" s="64"/>
    </row>
    <row r="84" spans="1:34" s="76" customFormat="1">
      <c r="A84" s="4"/>
      <c r="B84" s="4"/>
      <c r="E84" s="64"/>
    </row>
    <row r="85" spans="1:34">
      <c r="A85" s="4" t="s">
        <v>400</v>
      </c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</row>
    <row r="86" spans="1:34" s="55" customFormat="1"/>
    <row r="87" spans="1:34" s="55" customFormat="1">
      <c r="E87" s="4" t="s">
        <v>382</v>
      </c>
    </row>
    <row r="88" spans="1:34" s="55" customFormat="1"/>
    <row r="89" spans="1:34" s="55" customFormat="1">
      <c r="E89" s="4" t="s">
        <v>380</v>
      </c>
    </row>
    <row r="90" spans="1:34" s="55" customFormat="1">
      <c r="A90" s="64"/>
      <c r="E90" s="4" t="s">
        <v>381</v>
      </c>
    </row>
    <row r="91" spans="1:34" s="55" customFormat="1">
      <c r="E91" s="4" t="s">
        <v>379</v>
      </c>
    </row>
    <row r="92" spans="1:34">
      <c r="A92" s="64"/>
      <c r="B92" s="55"/>
      <c r="C92" s="55"/>
      <c r="D92" s="55"/>
      <c r="E92" s="4" t="s">
        <v>385</v>
      </c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</row>
    <row r="93" spans="1:34">
      <c r="A93" s="66"/>
      <c r="B93" s="55"/>
      <c r="C93" s="55" t="s">
        <v>377</v>
      </c>
      <c r="D93" s="55"/>
      <c r="E93" s="4" t="s">
        <v>378</v>
      </c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</row>
    <row r="94" spans="1:34" s="55" customFormat="1">
      <c r="A94" s="66"/>
    </row>
    <row r="95" spans="1:34">
      <c r="A95" s="1"/>
      <c r="B95" s="55"/>
      <c r="C95" s="55"/>
      <c r="D95" s="55"/>
      <c r="E95" s="55"/>
      <c r="F95" s="55"/>
      <c r="G95" s="55"/>
      <c r="H95" s="55"/>
    </row>
    <row r="96" spans="1:34">
      <c r="B96" s="55"/>
      <c r="C96" s="55"/>
      <c r="D96" s="55"/>
      <c r="E96" s="55"/>
      <c r="F96" s="55"/>
      <c r="G96" s="55"/>
      <c r="H96" s="55"/>
    </row>
    <row r="97" spans="1:10">
      <c r="A97" s="77" t="s">
        <v>396</v>
      </c>
      <c r="B97" s="55"/>
      <c r="C97" s="55"/>
      <c r="D97" s="55"/>
      <c r="E97" s="55"/>
      <c r="F97" s="55"/>
      <c r="G97" s="55"/>
      <c r="H97" s="55"/>
      <c r="J97" s="55"/>
    </row>
    <row r="98" spans="1:10">
      <c r="A98" s="1"/>
      <c r="B98" s="55"/>
      <c r="C98" s="55"/>
      <c r="D98" s="55"/>
      <c r="E98" s="55"/>
      <c r="F98" s="55"/>
      <c r="G98" s="55"/>
      <c r="H98" s="55"/>
    </row>
    <row r="99" spans="1:10">
      <c r="A99" s="4" t="s">
        <v>397</v>
      </c>
      <c r="B99" s="55"/>
      <c r="C99" s="55"/>
      <c r="D99" s="55"/>
      <c r="E99" s="55"/>
      <c r="F99" s="55"/>
      <c r="G99" s="55"/>
      <c r="H99" s="55"/>
    </row>
    <row r="100" spans="1:10">
      <c r="A100" s="78" t="s">
        <v>398</v>
      </c>
      <c r="B100" s="55"/>
      <c r="C100" s="55"/>
      <c r="D100" s="55"/>
      <c r="E100" s="55"/>
      <c r="F100" s="55"/>
      <c r="G100" s="55"/>
      <c r="H100" s="55"/>
    </row>
    <row r="101" spans="1:10">
      <c r="A101" s="1"/>
      <c r="B101" s="55"/>
      <c r="C101" s="55"/>
      <c r="D101" s="55"/>
      <c r="E101" s="55"/>
      <c r="F101" s="55"/>
      <c r="G101" s="55"/>
      <c r="H101" s="55"/>
    </row>
    <row r="102" spans="1:10">
      <c r="A102" s="55"/>
      <c r="B102" s="55"/>
      <c r="C102" s="55"/>
      <c r="D102" s="55"/>
      <c r="E102" s="55"/>
      <c r="F102" s="55"/>
      <c r="G102" s="55"/>
      <c r="H102" s="55"/>
    </row>
    <row r="103" spans="1:10">
      <c r="A103" s="1"/>
      <c r="B103" s="55"/>
      <c r="C103" s="55"/>
      <c r="D103" s="55"/>
      <c r="E103" s="55"/>
      <c r="F103" s="55"/>
      <c r="G103" s="55"/>
      <c r="H103" s="55"/>
    </row>
    <row r="104" spans="1:10">
      <c r="B104" s="55"/>
      <c r="C104" s="55"/>
      <c r="D104" s="55"/>
      <c r="E104" s="55"/>
      <c r="F104" s="55"/>
      <c r="G104" s="55"/>
      <c r="H104" s="55"/>
    </row>
    <row r="105" spans="1:10">
      <c r="A105" s="1"/>
      <c r="B105" s="55"/>
      <c r="C105" s="55"/>
      <c r="D105" s="55"/>
      <c r="E105" s="55"/>
      <c r="F105" s="55"/>
      <c r="G105" s="55"/>
      <c r="H105" s="55"/>
    </row>
    <row r="106" spans="1:10">
      <c r="A106" s="1"/>
      <c r="B106" s="55"/>
      <c r="C106" s="55"/>
      <c r="D106" s="55"/>
      <c r="E106" s="55"/>
      <c r="F106" s="55"/>
      <c r="G106" s="55"/>
      <c r="H106" s="55"/>
    </row>
    <row r="107" spans="1:10">
      <c r="A107" s="55"/>
      <c r="B107" s="55"/>
      <c r="C107" s="55"/>
      <c r="D107" s="55"/>
      <c r="E107" s="55"/>
      <c r="F107" s="55"/>
      <c r="G107" s="55"/>
      <c r="H107" s="55"/>
    </row>
    <row r="108" spans="1:10">
      <c r="A108" s="55"/>
      <c r="B108" s="55"/>
      <c r="C108" s="55"/>
      <c r="D108" s="55"/>
      <c r="E108" s="55"/>
      <c r="F108" s="55"/>
      <c r="G108" s="55"/>
      <c r="H108" s="55"/>
    </row>
    <row r="109" spans="1:10">
      <c r="A109" s="55"/>
      <c r="B109" s="55"/>
      <c r="C109" s="55"/>
      <c r="D109" s="55"/>
      <c r="E109" s="55"/>
      <c r="F109" s="55"/>
      <c r="G109" s="55"/>
      <c r="H109" s="55"/>
    </row>
    <row r="110" spans="1:10">
      <c r="A110" s="55"/>
      <c r="B110" s="55"/>
      <c r="C110" s="55"/>
      <c r="D110" s="55"/>
      <c r="E110" s="55"/>
      <c r="F110" s="55"/>
      <c r="G110" s="55"/>
      <c r="H110" s="55"/>
    </row>
    <row r="111" spans="1:10">
      <c r="A111" s="55"/>
      <c r="B111" s="55"/>
      <c r="C111" s="55"/>
      <c r="D111" s="55"/>
      <c r="E111" s="55"/>
      <c r="F111" s="55"/>
      <c r="G111" s="55"/>
      <c r="H111" s="55"/>
    </row>
    <row r="112" spans="1:10">
      <c r="A112" s="55"/>
      <c r="B112" s="55"/>
      <c r="C112" s="55"/>
      <c r="D112" s="55"/>
      <c r="E112" s="55"/>
      <c r="F112" s="55"/>
      <c r="G112" s="55"/>
      <c r="H112" s="55"/>
    </row>
    <row r="113" spans="1:8">
      <c r="A113" s="55"/>
      <c r="B113" s="55"/>
      <c r="C113" s="55"/>
      <c r="D113" s="55"/>
      <c r="E113" s="55"/>
      <c r="F113" s="55"/>
      <c r="G113" s="55"/>
      <c r="H113" s="55"/>
    </row>
    <row r="114" spans="1:8">
      <c r="A114" s="55"/>
      <c r="B114" s="55"/>
      <c r="C114" s="55"/>
      <c r="D114" s="55"/>
      <c r="E114" s="55"/>
      <c r="F114" s="55"/>
      <c r="G114" s="55"/>
      <c r="H114" s="55"/>
    </row>
    <row r="115" spans="1:8">
      <c r="A115" s="55"/>
      <c r="B115" s="55"/>
      <c r="C115" s="55"/>
      <c r="D115" s="55"/>
      <c r="E115" s="55"/>
      <c r="F115" s="55"/>
      <c r="G115" s="55"/>
      <c r="H115" s="55"/>
    </row>
    <row r="116" spans="1:8">
      <c r="A116" s="55"/>
      <c r="B116" s="55"/>
      <c r="C116" s="55"/>
      <c r="D116" s="55"/>
      <c r="E116" s="55"/>
      <c r="F116" s="55"/>
      <c r="G116" s="55"/>
      <c r="H116" s="55"/>
    </row>
    <row r="117" spans="1:8">
      <c r="A117" s="55"/>
      <c r="B117" s="55"/>
      <c r="C117" s="55"/>
      <c r="D117" s="55"/>
      <c r="E117" s="55"/>
      <c r="F117" s="55"/>
      <c r="G117" s="55"/>
      <c r="H117" s="55"/>
    </row>
    <row r="118" spans="1:8">
      <c r="A118" s="55"/>
      <c r="B118" s="55"/>
      <c r="C118" s="55"/>
      <c r="D118" s="55"/>
      <c r="E118" s="55"/>
      <c r="F118" s="55"/>
      <c r="G118" s="55"/>
      <c r="H118" s="55"/>
    </row>
    <row r="119" spans="1:8">
      <c r="A119" s="55"/>
      <c r="B119" s="55"/>
      <c r="C119" s="55"/>
      <c r="D119" s="55"/>
      <c r="E119" s="55"/>
      <c r="F119" s="55"/>
      <c r="G119" s="55"/>
      <c r="H119" s="55"/>
    </row>
  </sheetData>
  <hyperlinks>
    <hyperlink ref="B47" r:id="rId1"/>
    <hyperlink ref="A42" r:id="rId2"/>
    <hyperlink ref="B62" r:id="rId3"/>
    <hyperlink ref="A43" r:id="rId4"/>
    <hyperlink ref="A13" r:id="rId5"/>
  </hyperlinks>
  <pageMargins left="0.7" right="0.7" top="0.75" bottom="0.75" header="0.3" footer="0.3"/>
  <pageSetup paperSize="9" orientation="portrait" verticalDpi="0" r:id="rId6"/>
  <drawing r:id="rId7"/>
</worksheet>
</file>

<file path=xl/worksheets/sheet6.xml><?xml version="1.0" encoding="utf-8"?>
<worksheet xmlns="http://schemas.openxmlformats.org/spreadsheetml/2006/main" xmlns:r="http://schemas.openxmlformats.org/officeDocument/2006/relationships">
  <dimension ref="A1:AL522"/>
  <sheetViews>
    <sheetView workbookViewId="0">
      <selection activeCell="O212" sqref="O212"/>
    </sheetView>
  </sheetViews>
  <sheetFormatPr defaultRowHeight="14.4"/>
  <cols>
    <col min="4" max="4" width="12" bestFit="1" customWidth="1"/>
  </cols>
  <sheetData>
    <row r="1" spans="1:6">
      <c r="A1" s="2" t="s">
        <v>274</v>
      </c>
      <c r="B1" s="6" t="s">
        <v>454</v>
      </c>
      <c r="E1" s="15" t="s">
        <v>57</v>
      </c>
    </row>
    <row r="2" spans="1:6">
      <c r="A2" s="6"/>
    </row>
    <row r="3" spans="1:6">
      <c r="A3" s="4" t="s">
        <v>180</v>
      </c>
    </row>
    <row r="4" spans="1:6">
      <c r="A4" s="4" t="s">
        <v>177</v>
      </c>
    </row>
    <row r="5" spans="1:6">
      <c r="A5" s="4" t="s">
        <v>178</v>
      </c>
    </row>
    <row r="6" spans="1:6">
      <c r="A6" s="4" t="s">
        <v>179</v>
      </c>
    </row>
    <row r="7" spans="1:6">
      <c r="A7" s="4" t="s">
        <v>182</v>
      </c>
    </row>
    <row r="8" spans="1:6">
      <c r="A8" s="4" t="s">
        <v>181</v>
      </c>
    </row>
    <row r="9" spans="1:6">
      <c r="A9" s="4" t="s">
        <v>183</v>
      </c>
    </row>
    <row r="10" spans="1:6">
      <c r="A10" s="4" t="s">
        <v>184</v>
      </c>
    </row>
    <row r="11" spans="1:6">
      <c r="A11" s="4"/>
    </row>
    <row r="14" spans="1:6">
      <c r="E14" s="4">
        <v>5</v>
      </c>
      <c r="F14" s="44" t="s">
        <v>190</v>
      </c>
    </row>
    <row r="16" spans="1:6">
      <c r="A16" s="4" t="s">
        <v>277</v>
      </c>
    </row>
    <row r="17" spans="1:12">
      <c r="A17" s="4" t="s">
        <v>337</v>
      </c>
      <c r="G17" s="4"/>
    </row>
    <row r="18" spans="1:12">
      <c r="A18" s="4" t="s">
        <v>338</v>
      </c>
    </row>
    <row r="19" spans="1:12">
      <c r="A19" s="4"/>
    </row>
    <row r="20" spans="1:12">
      <c r="A20" s="4"/>
    </row>
    <row r="21" spans="1:12">
      <c r="A21" s="4"/>
      <c r="E21" s="4">
        <v>4</v>
      </c>
      <c r="F21" s="44" t="s">
        <v>189</v>
      </c>
    </row>
    <row r="22" spans="1:12">
      <c r="E22" s="4"/>
    </row>
    <row r="23" spans="1:12">
      <c r="E23" s="4"/>
      <c r="G23" s="45" t="s">
        <v>226</v>
      </c>
    </row>
    <row r="24" spans="1:12">
      <c r="E24" s="4"/>
      <c r="G24" s="45" t="s">
        <v>227</v>
      </c>
    </row>
    <row r="25" spans="1:12">
      <c r="E25" s="4"/>
    </row>
    <row r="26" spans="1:12">
      <c r="E26" s="4"/>
      <c r="G26" s="51" t="s">
        <v>228</v>
      </c>
    </row>
    <row r="27" spans="1:12">
      <c r="E27" s="4"/>
    </row>
    <row r="28" spans="1:12">
      <c r="E28" s="4">
        <v>3</v>
      </c>
      <c r="F28" s="44" t="s">
        <v>188</v>
      </c>
      <c r="G28" s="55"/>
      <c r="H28" s="53" t="s">
        <v>201</v>
      </c>
      <c r="I28" s="54"/>
      <c r="J28" s="53" t="s">
        <v>202</v>
      </c>
      <c r="K28" s="54"/>
      <c r="L28" s="55"/>
    </row>
    <row r="29" spans="1:12" ht="15.6">
      <c r="E29" s="4"/>
      <c r="G29" s="46"/>
      <c r="H29" s="11" t="s">
        <v>326</v>
      </c>
      <c r="I29" s="11" t="s">
        <v>327</v>
      </c>
      <c r="J29" s="11" t="s">
        <v>328</v>
      </c>
      <c r="K29" s="11" t="s">
        <v>329</v>
      </c>
      <c r="L29" s="55"/>
    </row>
    <row r="30" spans="1:12">
      <c r="E30" s="4"/>
      <c r="G30" s="11">
        <v>1</v>
      </c>
      <c r="H30" s="11" t="s">
        <v>45</v>
      </c>
      <c r="I30" s="11">
        <v>0</v>
      </c>
      <c r="J30" s="12" t="s">
        <v>195</v>
      </c>
      <c r="K30" s="11">
        <v>0</v>
      </c>
      <c r="L30" s="55"/>
    </row>
    <row r="31" spans="1:12">
      <c r="E31" s="4"/>
      <c r="G31" s="11">
        <v>2</v>
      </c>
      <c r="H31" s="11" t="s">
        <v>45</v>
      </c>
      <c r="I31" s="47" t="s">
        <v>192</v>
      </c>
      <c r="J31" s="12" t="s">
        <v>197</v>
      </c>
      <c r="K31" s="12" t="s">
        <v>196</v>
      </c>
      <c r="L31" s="55"/>
    </row>
    <row r="32" spans="1:12">
      <c r="E32" s="4"/>
      <c r="G32" s="11">
        <v>3</v>
      </c>
      <c r="H32" s="11" t="s">
        <v>45</v>
      </c>
      <c r="I32" s="47" t="s">
        <v>191</v>
      </c>
      <c r="J32" s="12" t="s">
        <v>196</v>
      </c>
      <c r="K32" s="12" t="s">
        <v>198</v>
      </c>
      <c r="L32" s="55"/>
    </row>
    <row r="33" spans="2:38">
      <c r="E33" s="4"/>
      <c r="G33" s="11">
        <v>4</v>
      </c>
      <c r="H33" s="11" t="s">
        <v>45</v>
      </c>
      <c r="I33" s="47" t="s">
        <v>193</v>
      </c>
      <c r="J33" s="12" t="s">
        <v>199</v>
      </c>
      <c r="K33" s="12" t="s">
        <v>195</v>
      </c>
      <c r="L33" s="55"/>
    </row>
    <row r="34" spans="2:38">
      <c r="C34" s="7" t="s">
        <v>186</v>
      </c>
      <c r="E34" s="4">
        <v>2</v>
      </c>
      <c r="F34" s="44" t="s">
        <v>187</v>
      </c>
      <c r="G34" s="11">
        <v>5</v>
      </c>
      <c r="H34" s="11" t="s">
        <v>45</v>
      </c>
      <c r="I34" s="47" t="s">
        <v>194</v>
      </c>
      <c r="J34" s="12" t="s">
        <v>195</v>
      </c>
      <c r="K34" s="12" t="s">
        <v>200</v>
      </c>
      <c r="L34" s="55"/>
    </row>
    <row r="35" spans="2:38">
      <c r="D35" s="10">
        <v>2</v>
      </c>
      <c r="E35" s="4"/>
      <c r="G35" s="55"/>
      <c r="H35" s="55"/>
      <c r="I35" s="55"/>
      <c r="J35" s="55"/>
      <c r="K35" s="55"/>
      <c r="L35" s="55"/>
    </row>
    <row r="36" spans="2:38">
      <c r="B36" s="4" t="s">
        <v>185</v>
      </c>
      <c r="G36" s="4" t="s">
        <v>233</v>
      </c>
      <c r="H36" s="55"/>
      <c r="I36" s="55"/>
      <c r="J36" s="55"/>
      <c r="K36" s="55"/>
      <c r="L36" s="55"/>
    </row>
    <row r="37" spans="2:38">
      <c r="G37" s="4" t="s">
        <v>232</v>
      </c>
    </row>
    <row r="38" spans="2:38">
      <c r="E38" s="4"/>
    </row>
    <row r="39" spans="2:38">
      <c r="G39" s="4" t="s">
        <v>332</v>
      </c>
      <c r="H39" s="4"/>
      <c r="I39" s="4"/>
      <c r="J39" s="4"/>
      <c r="K39" s="4" t="s">
        <v>331</v>
      </c>
      <c r="L39" s="4"/>
      <c r="M39" s="4"/>
      <c r="AC39" s="4"/>
      <c r="AD39" s="4"/>
      <c r="AE39" s="4"/>
    </row>
    <row r="40" spans="2:38" ht="16.8">
      <c r="B40" s="10">
        <v>3</v>
      </c>
      <c r="E40" s="10" t="s">
        <v>203</v>
      </c>
      <c r="F40" s="10" t="s">
        <v>204</v>
      </c>
      <c r="G40" s="4" t="s">
        <v>322</v>
      </c>
      <c r="K40" s="4" t="s">
        <v>330</v>
      </c>
      <c r="AC40" s="4"/>
      <c r="AD40" s="84"/>
      <c r="AE40" s="84"/>
    </row>
    <row r="41" spans="2:38" ht="15.6">
      <c r="C41" s="7"/>
      <c r="E41" s="9"/>
      <c r="G41" s="4" t="s">
        <v>321</v>
      </c>
      <c r="K41" s="4" t="s">
        <v>324</v>
      </c>
      <c r="AC41" s="4"/>
      <c r="AD41" s="84"/>
      <c r="AE41" s="84"/>
    </row>
    <row r="42" spans="2:38" ht="16.2">
      <c r="G42" s="8" t="s">
        <v>229</v>
      </c>
      <c r="K42" s="4" t="s">
        <v>325</v>
      </c>
      <c r="AC42" s="4"/>
      <c r="AD42" s="84"/>
      <c r="AE42" s="84"/>
    </row>
    <row r="43" spans="2:38">
      <c r="G43" s="8" t="s">
        <v>230</v>
      </c>
      <c r="I43" s="4"/>
      <c r="K43" s="4" t="s">
        <v>334</v>
      </c>
      <c r="AC43" s="4"/>
      <c r="AD43" s="84"/>
      <c r="AE43" s="84"/>
    </row>
    <row r="44" spans="2:38" ht="15.6">
      <c r="G44" s="4" t="s">
        <v>231</v>
      </c>
      <c r="K44" s="4" t="s">
        <v>552</v>
      </c>
      <c r="AC44" s="4"/>
      <c r="AD44" s="84"/>
      <c r="AE44" s="84"/>
    </row>
    <row r="45" spans="2:38" ht="15.6">
      <c r="G45" s="4" t="s">
        <v>323</v>
      </c>
      <c r="K45" s="4" t="s">
        <v>335</v>
      </c>
      <c r="AC45" s="4"/>
      <c r="AD45" s="84"/>
      <c r="AE45" s="84"/>
    </row>
    <row r="46" spans="2:38">
      <c r="D46" s="10">
        <v>4</v>
      </c>
      <c r="K46" s="4" t="s">
        <v>333</v>
      </c>
      <c r="AC46" s="4"/>
      <c r="AD46" s="84"/>
      <c r="AE46" s="84"/>
      <c r="AF46" s="84" t="s">
        <v>547</v>
      </c>
      <c r="AG46" s="84" t="s">
        <v>548</v>
      </c>
    </row>
    <row r="47" spans="2:38">
      <c r="AF47">
        <v>0</v>
      </c>
      <c r="AG47">
        <f>PI()*AF47/180</f>
        <v>0</v>
      </c>
      <c r="AH47" s="84" t="s">
        <v>551</v>
      </c>
      <c r="AI47" s="81" t="s">
        <v>549</v>
      </c>
      <c r="AJ47" s="81" t="s">
        <v>550</v>
      </c>
      <c r="AK47" s="81"/>
      <c r="AL47" s="81"/>
    </row>
    <row r="48" spans="2:38">
      <c r="AF48">
        <v>5</v>
      </c>
      <c r="AG48" s="84">
        <f t="shared" ref="AG48:AG66" si="0">PI()*AF48/180</f>
        <v>8.7266462599716474E-2</v>
      </c>
      <c r="AH48">
        <f>(1+AG48^2)^0.5</f>
        <v>1.0038004958629319</v>
      </c>
      <c r="AI48">
        <f>ATAN(AG48)</f>
        <v>8.7045945288452622E-2</v>
      </c>
      <c r="AJ48" s="84">
        <f>AG48-AI48</f>
        <v>2.2051731126385143E-4</v>
      </c>
      <c r="AK48">
        <f>AH48*COS(AJ48)</f>
        <v>1.0038004714565847</v>
      </c>
      <c r="AL48">
        <f>-AH48*SIN(AJ48)</f>
        <v>-2.2135538459900722E-4</v>
      </c>
    </row>
    <row r="49" spans="9:38">
      <c r="AF49">
        <v>10</v>
      </c>
      <c r="AG49" s="84">
        <f t="shared" si="0"/>
        <v>0.17453292519943295</v>
      </c>
      <c r="AH49" s="84">
        <f t="shared" ref="AH49:AH66" si="1">(1+AG49^2)^0.5</f>
        <v>1.0151166149653303</v>
      </c>
      <c r="AI49" s="84">
        <f t="shared" ref="AI49:AI66" si="2">ATAN(AG49)</f>
        <v>0.17279243485515919</v>
      </c>
      <c r="AJ49" s="84">
        <f t="shared" ref="AJ49:AJ66" si="3">AG49-AI49</f>
        <v>1.7404903442737596E-3</v>
      </c>
      <c r="AK49" s="84">
        <f t="shared" ref="AK49:AK66" si="4">AH49*COS(AJ49)</f>
        <v>1.0151150774159683</v>
      </c>
      <c r="AL49" s="84">
        <f t="shared" ref="AL49:AL66" si="5">-AH49*SIN(AJ49)</f>
        <v>-1.7667997746289915E-3</v>
      </c>
    </row>
    <row r="50" spans="9:38">
      <c r="AF50">
        <v>20</v>
      </c>
      <c r="AG50" s="84">
        <f t="shared" si="0"/>
        <v>0.3490658503988659</v>
      </c>
      <c r="AH50" s="84">
        <f t="shared" si="1"/>
        <v>1.0591727752896047</v>
      </c>
      <c r="AI50" s="84">
        <f t="shared" si="2"/>
        <v>0.33584237256640792</v>
      </c>
      <c r="AJ50" s="84">
        <f t="shared" si="3"/>
        <v>1.3223477832457975E-2</v>
      </c>
      <c r="AK50" s="84">
        <f t="shared" si="4"/>
        <v>1.059080172969425</v>
      </c>
      <c r="AL50" s="84">
        <f t="shared" si="5"/>
        <v>-1.4005539537496567E-2</v>
      </c>
    </row>
    <row r="51" spans="9:38">
      <c r="AF51">
        <v>30</v>
      </c>
      <c r="AG51" s="84">
        <f t="shared" si="0"/>
        <v>0.52359877559829882</v>
      </c>
      <c r="AH51" s="84">
        <f t="shared" si="1"/>
        <v>1.1287850449966272</v>
      </c>
      <c r="AI51" s="84">
        <f t="shared" si="2"/>
        <v>0.48234790710102493</v>
      </c>
      <c r="AJ51" s="84">
        <f t="shared" si="3"/>
        <v>4.1250868497273885E-2</v>
      </c>
      <c r="AK51" s="84">
        <f t="shared" si="4"/>
        <v>1.1278247915835882</v>
      </c>
      <c r="AL51" s="84">
        <f t="shared" si="5"/>
        <v>-4.655015894144552E-2</v>
      </c>
    </row>
    <row r="52" spans="9:38">
      <c r="AF52">
        <v>40</v>
      </c>
      <c r="AG52" s="84">
        <f t="shared" si="0"/>
        <v>0.69813170079773179</v>
      </c>
      <c r="AH52" s="84">
        <f t="shared" si="1"/>
        <v>1.2195851227604959</v>
      </c>
      <c r="AI52" s="84">
        <f t="shared" si="2"/>
        <v>0.60947097142742945</v>
      </c>
      <c r="AJ52" s="84">
        <f t="shared" si="3"/>
        <v>8.8660729370302338E-2</v>
      </c>
      <c r="AK52" s="84">
        <f t="shared" si="4"/>
        <v>1.2147948503211503</v>
      </c>
      <c r="AL52" s="84">
        <f t="shared" si="5"/>
        <v>-0.10798769972523581</v>
      </c>
    </row>
    <row r="53" spans="9:38">
      <c r="AF53">
        <v>50</v>
      </c>
      <c r="AG53" s="84">
        <f t="shared" si="0"/>
        <v>0.87266462599716477</v>
      </c>
      <c r="AH53" s="84">
        <f t="shared" si="1"/>
        <v>1.3272315357415116</v>
      </c>
      <c r="AI53" s="84">
        <f t="shared" si="2"/>
        <v>0.71750577810164828</v>
      </c>
      <c r="AJ53" s="84">
        <f t="shared" si="3"/>
        <v>0.15515884789551648</v>
      </c>
      <c r="AK53" s="84">
        <f t="shared" si="4"/>
        <v>1.3112874971381687</v>
      </c>
      <c r="AL53" s="84">
        <f t="shared" si="5"/>
        <v>-0.20510643411626267</v>
      </c>
    </row>
    <row r="54" spans="9:38">
      <c r="AF54">
        <v>60</v>
      </c>
      <c r="AG54" s="84">
        <f t="shared" si="0"/>
        <v>1.0471975511965976</v>
      </c>
      <c r="AH54" s="84">
        <f t="shared" si="1"/>
        <v>1.4479719304020193</v>
      </c>
      <c r="AI54" s="84">
        <f t="shared" si="2"/>
        <v>0.80844879263002201</v>
      </c>
      <c r="AJ54" s="84">
        <f t="shared" si="3"/>
        <v>0.23874875856657563</v>
      </c>
      <c r="AK54" s="84">
        <f t="shared" si="4"/>
        <v>1.4068996821171087</v>
      </c>
      <c r="AL54" s="84">
        <f t="shared" si="5"/>
        <v>-0.34242662818613961</v>
      </c>
    </row>
    <row r="55" spans="9:38">
      <c r="AF55">
        <v>70</v>
      </c>
      <c r="AG55" s="84">
        <f t="shared" si="0"/>
        <v>1.2217304763960306</v>
      </c>
      <c r="AH55" s="84">
        <f t="shared" si="1"/>
        <v>1.578805040831474</v>
      </c>
      <c r="AI55" s="84">
        <f t="shared" si="2"/>
        <v>0.88486958314972786</v>
      </c>
      <c r="AJ55" s="84">
        <f t="shared" si="3"/>
        <v>0.33686089324630275</v>
      </c>
      <c r="AK55" s="84">
        <f t="shared" si="4"/>
        <v>1.4900712565842713</v>
      </c>
      <c r="AL55" s="84">
        <f t="shared" si="5"/>
        <v>-0.52183618814360033</v>
      </c>
    </row>
    <row r="56" spans="9:38">
      <c r="AF56">
        <v>80</v>
      </c>
      <c r="AG56" s="84">
        <f t="shared" si="0"/>
        <v>1.3962634015954636</v>
      </c>
      <c r="AH56" s="84">
        <f t="shared" si="1"/>
        <v>1.7174258314800481</v>
      </c>
      <c r="AI56" s="84">
        <f t="shared" si="2"/>
        <v>0.94928224222134028</v>
      </c>
      <c r="AJ56" s="84">
        <f t="shared" si="3"/>
        <v>0.4469811593741233</v>
      </c>
      <c r="AK56" s="84">
        <f t="shared" si="4"/>
        <v>1.5486992008053413</v>
      </c>
      <c r="AL56" s="84">
        <f t="shared" si="5"/>
        <v>-0.74234915778212629</v>
      </c>
    </row>
    <row r="57" spans="9:38">
      <c r="O57" s="4"/>
      <c r="AF57">
        <v>90</v>
      </c>
      <c r="AG57" s="84">
        <f t="shared" si="0"/>
        <v>1.5707963267948966</v>
      </c>
      <c r="AH57" s="84">
        <f t="shared" si="1"/>
        <v>1.8620958891185866</v>
      </c>
      <c r="AI57" s="84">
        <f t="shared" si="2"/>
        <v>1.0038848218538872</v>
      </c>
      <c r="AJ57" s="84">
        <f t="shared" si="3"/>
        <v>0.56691150494100939</v>
      </c>
      <c r="AK57" s="84">
        <f t="shared" si="4"/>
        <v>1.5707963267948966</v>
      </c>
      <c r="AL57" s="84">
        <f t="shared" si="5"/>
        <v>-0.99999999999999989</v>
      </c>
    </row>
    <row r="58" spans="9:38">
      <c r="O58" s="4"/>
      <c r="AF58">
        <f>AF57+30</f>
        <v>120</v>
      </c>
      <c r="AG58" s="84">
        <f t="shared" si="0"/>
        <v>2.0943951023931953</v>
      </c>
      <c r="AH58" s="84">
        <f t="shared" si="1"/>
        <v>2.3208814801554607</v>
      </c>
      <c r="AI58" s="84">
        <f t="shared" si="2"/>
        <v>1.1253388328842984</v>
      </c>
      <c r="AJ58" s="84">
        <f t="shared" si="3"/>
        <v>0.96905626950889689</v>
      </c>
      <c r="AK58" s="84">
        <f t="shared" si="4"/>
        <v>1.3137993642342178</v>
      </c>
      <c r="AL58" s="84">
        <f t="shared" si="5"/>
        <v>-1.913222954981036</v>
      </c>
    </row>
    <row r="59" spans="9:38">
      <c r="O59" s="4"/>
      <c r="AF59" s="84">
        <f t="shared" ref="AF59:AF66" si="6">AF58+30</f>
        <v>150</v>
      </c>
      <c r="AG59" s="84">
        <f t="shared" si="0"/>
        <v>2.6179938779914944</v>
      </c>
      <c r="AH59" s="84">
        <f t="shared" si="1"/>
        <v>2.8024796065628994</v>
      </c>
      <c r="AI59" s="84">
        <f t="shared" si="2"/>
        <v>1.2059273916309994</v>
      </c>
      <c r="AJ59" s="84">
        <f t="shared" si="3"/>
        <v>1.412066486360495</v>
      </c>
      <c r="AK59" s="84">
        <f t="shared" si="4"/>
        <v>0.44297153521130828</v>
      </c>
      <c r="AL59" s="84">
        <f t="shared" si="5"/>
        <v>-2.7672492052927722</v>
      </c>
    </row>
    <row r="60" spans="9:38">
      <c r="AF60" s="84">
        <f t="shared" si="6"/>
        <v>180</v>
      </c>
      <c r="AG60" s="84">
        <f t="shared" si="0"/>
        <v>3.1415926535897931</v>
      </c>
      <c r="AH60" s="84">
        <f t="shared" si="1"/>
        <v>3.2969083094756151</v>
      </c>
      <c r="AI60" s="84">
        <f t="shared" si="2"/>
        <v>1.2626272556789118</v>
      </c>
      <c r="AJ60" s="84">
        <f t="shared" si="3"/>
        <v>1.8789653979108814</v>
      </c>
      <c r="AK60" s="84">
        <f t="shared" si="4"/>
        <v>-0.99999999999999933</v>
      </c>
      <c r="AL60" s="84">
        <f t="shared" si="5"/>
        <v>-3.1415926535897931</v>
      </c>
    </row>
    <row r="61" spans="9:38">
      <c r="AF61" s="84">
        <f t="shared" si="6"/>
        <v>210</v>
      </c>
      <c r="AG61" s="84">
        <f t="shared" si="0"/>
        <v>3.6651914291880923</v>
      </c>
      <c r="AH61" s="84">
        <f t="shared" si="1"/>
        <v>3.7991615144126012</v>
      </c>
      <c r="AI61" s="84">
        <f t="shared" si="2"/>
        <v>1.3044421075578898</v>
      </c>
      <c r="AJ61" s="84">
        <f t="shared" si="3"/>
        <v>2.3607493216302027</v>
      </c>
      <c r="AK61" s="84">
        <f t="shared" si="4"/>
        <v>-2.6986211183784854</v>
      </c>
      <c r="AL61" s="84">
        <f t="shared" si="5"/>
        <v>-2.6741488874098804</v>
      </c>
    </row>
    <row r="62" spans="9:38">
      <c r="I62" s="4"/>
      <c r="AF62" s="84">
        <f t="shared" si="6"/>
        <v>240</v>
      </c>
      <c r="AG62" s="84">
        <f t="shared" si="0"/>
        <v>4.1887902047863905</v>
      </c>
      <c r="AH62" s="84">
        <f t="shared" si="1"/>
        <v>4.3065024532344589</v>
      </c>
      <c r="AI62" s="84">
        <f t="shared" si="2"/>
        <v>1.3364502393065605</v>
      </c>
      <c r="AJ62" s="84">
        <f t="shared" si="3"/>
        <v>2.85233996547983</v>
      </c>
      <c r="AK62" s="84">
        <f t="shared" si="4"/>
        <v>-4.1275987284684348</v>
      </c>
      <c r="AL62" s="84">
        <f t="shared" si="5"/>
        <v>-1.2283696986087589</v>
      </c>
    </row>
    <row r="63" spans="9:38">
      <c r="J63" s="4" t="s">
        <v>288</v>
      </c>
      <c r="AF63" s="84">
        <f t="shared" si="6"/>
        <v>270</v>
      </c>
      <c r="AG63" s="84">
        <f t="shared" si="0"/>
        <v>4.7123889803846897</v>
      </c>
      <c r="AH63" s="84">
        <f t="shared" si="1"/>
        <v>4.817323935802019</v>
      </c>
      <c r="AI63" s="84">
        <f t="shared" si="2"/>
        <v>1.3616916829711636</v>
      </c>
      <c r="AJ63" s="84">
        <f t="shared" si="3"/>
        <v>3.3506972974135261</v>
      </c>
      <c r="AK63" s="84">
        <f t="shared" si="4"/>
        <v>-4.7123889803846897</v>
      </c>
      <c r="AL63" s="84">
        <f t="shared" si="5"/>
        <v>0.99999999999999878</v>
      </c>
    </row>
    <row r="64" spans="9:38">
      <c r="I64" s="4"/>
      <c r="J64" s="4" t="s">
        <v>553</v>
      </c>
      <c r="AF64" s="84">
        <f t="shared" si="6"/>
        <v>300</v>
      </c>
      <c r="AG64" s="84">
        <f t="shared" si="0"/>
        <v>5.2359877559829888</v>
      </c>
      <c r="AH64" s="84">
        <f t="shared" si="1"/>
        <v>5.3306254586871678</v>
      </c>
      <c r="AI64" s="84">
        <f t="shared" si="2"/>
        <v>1.3820829728993136</v>
      </c>
      <c r="AJ64" s="84">
        <f t="shared" si="3"/>
        <v>3.8539047830836752</v>
      </c>
      <c r="AK64" s="84">
        <f t="shared" si="4"/>
        <v>-4.0344984105855444</v>
      </c>
      <c r="AL64" s="84">
        <f t="shared" si="5"/>
        <v>3.4840192817759337</v>
      </c>
    </row>
    <row r="65" spans="1:38">
      <c r="AF65" s="84">
        <f t="shared" si="6"/>
        <v>330</v>
      </c>
      <c r="AG65" s="84">
        <f t="shared" si="0"/>
        <v>5.7595865315812871</v>
      </c>
      <c r="AH65" s="84">
        <f t="shared" si="1"/>
        <v>5.8457537593344249</v>
      </c>
      <c r="AI65" s="84">
        <f t="shared" si="2"/>
        <v>1.3988864970127053</v>
      </c>
      <c r="AJ65" s="84">
        <f t="shared" si="3"/>
        <v>4.3607000345685822</v>
      </c>
      <c r="AK65" s="84">
        <f t="shared" si="4"/>
        <v>-2.0137678620062052</v>
      </c>
      <c r="AL65" s="84">
        <f t="shared" si="5"/>
        <v>5.4879482516440987</v>
      </c>
    </row>
    <row r="66" spans="1:38">
      <c r="AF66" s="84">
        <f t="shared" si="6"/>
        <v>360</v>
      </c>
      <c r="AG66" s="84">
        <f t="shared" si="0"/>
        <v>6.2831853071795862</v>
      </c>
      <c r="AH66" s="84">
        <f t="shared" si="1"/>
        <v>6.3622651315673284</v>
      </c>
      <c r="AI66" s="84">
        <f t="shared" si="2"/>
        <v>1.4129651365067377</v>
      </c>
      <c r="AJ66" s="84">
        <f t="shared" si="3"/>
        <v>4.8702201706728481</v>
      </c>
      <c r="AK66" s="84">
        <f t="shared" si="4"/>
        <v>0.999999999999996</v>
      </c>
      <c r="AL66" s="84">
        <f t="shared" si="5"/>
        <v>6.2831853071795871</v>
      </c>
    </row>
    <row r="67" spans="1:38">
      <c r="AF67" s="84"/>
    </row>
    <row r="68" spans="1:38">
      <c r="AF68" s="84"/>
    </row>
    <row r="71" spans="1:38">
      <c r="A71" s="4" t="s">
        <v>578</v>
      </c>
    </row>
    <row r="72" spans="1:38">
      <c r="A72" s="4" t="s">
        <v>205</v>
      </c>
    </row>
    <row r="73" spans="1:38">
      <c r="A73" s="4" t="s">
        <v>579</v>
      </c>
    </row>
    <row r="74" spans="1:38" ht="15.6">
      <c r="A74" s="4" t="s">
        <v>213</v>
      </c>
    </row>
    <row r="75" spans="1:38">
      <c r="A75" s="4" t="s">
        <v>206</v>
      </c>
    </row>
    <row r="77" spans="1:38" ht="15.6">
      <c r="A77" s="4" t="s">
        <v>580</v>
      </c>
    </row>
    <row r="78" spans="1:38" ht="15.6">
      <c r="A78" s="4" t="s">
        <v>214</v>
      </c>
    </row>
    <row r="79" spans="1:38" ht="15.6">
      <c r="A79" s="4" t="s">
        <v>215</v>
      </c>
    </row>
    <row r="80" spans="1:38">
      <c r="A80" s="4" t="s">
        <v>207</v>
      </c>
    </row>
    <row r="81" spans="1:9">
      <c r="A81" s="4" t="s">
        <v>208</v>
      </c>
    </row>
    <row r="83" spans="1:9">
      <c r="A83" s="4" t="s">
        <v>209</v>
      </c>
    </row>
    <row r="84" spans="1:9">
      <c r="A84" s="4" t="s">
        <v>210</v>
      </c>
    </row>
    <row r="86" spans="1:9" ht="15.6">
      <c r="B86" s="4"/>
      <c r="C86" s="4"/>
      <c r="D86" s="4"/>
      <c r="E86" s="4"/>
      <c r="F86" s="48" t="s">
        <v>221</v>
      </c>
      <c r="G86" s="49"/>
      <c r="H86" s="49"/>
      <c r="I86" s="50"/>
    </row>
    <row r="87" spans="1:9">
      <c r="B87" s="4"/>
      <c r="C87" s="4"/>
      <c r="D87" s="4"/>
      <c r="E87" s="4"/>
      <c r="F87" s="48" t="s">
        <v>216</v>
      </c>
      <c r="G87" s="50"/>
      <c r="H87" s="48" t="s">
        <v>217</v>
      </c>
      <c r="I87" s="50"/>
    </row>
    <row r="88" spans="1:9" ht="15.6">
      <c r="B88" s="19" t="s">
        <v>222</v>
      </c>
      <c r="C88" s="36"/>
      <c r="D88" s="19" t="s">
        <v>211</v>
      </c>
      <c r="E88" s="36"/>
      <c r="F88" s="48" t="s">
        <v>218</v>
      </c>
      <c r="G88" s="50"/>
      <c r="H88" s="48" t="s">
        <v>219</v>
      </c>
      <c r="I88" s="50"/>
    </row>
    <row r="89" spans="1:9">
      <c r="B89" s="25"/>
      <c r="C89" s="40"/>
      <c r="D89" s="25" t="s">
        <v>212</v>
      </c>
      <c r="E89" s="40"/>
      <c r="F89" s="48" t="s">
        <v>219</v>
      </c>
      <c r="G89" s="50"/>
      <c r="H89" s="48" t="s">
        <v>220</v>
      </c>
      <c r="I89" s="50"/>
    </row>
    <row r="90" spans="1:9">
      <c r="A90" s="4"/>
    </row>
    <row r="91" spans="1:9">
      <c r="A91" s="4" t="s">
        <v>581</v>
      </c>
    </row>
    <row r="92" spans="1:9">
      <c r="A92" s="4" t="s">
        <v>223</v>
      </c>
    </row>
    <row r="93" spans="1:9">
      <c r="A93" s="4" t="s">
        <v>224</v>
      </c>
    </row>
    <row r="94" spans="1:9">
      <c r="A94" s="4"/>
    </row>
    <row r="95" spans="1:9">
      <c r="A95" s="4" t="s">
        <v>235</v>
      </c>
    </row>
    <row r="96" spans="1:9">
      <c r="A96" s="4" t="s">
        <v>236</v>
      </c>
    </row>
    <row r="97" spans="1:4">
      <c r="A97" s="4" t="s">
        <v>234</v>
      </c>
    </row>
    <row r="98" spans="1:4">
      <c r="A98" s="4" t="s">
        <v>225</v>
      </c>
    </row>
    <row r="99" spans="1:4">
      <c r="A99" s="4"/>
    </row>
    <row r="100" spans="1:4">
      <c r="A100" s="4" t="s">
        <v>241</v>
      </c>
    </row>
    <row r="101" spans="1:4">
      <c r="A101" s="4" t="s">
        <v>237</v>
      </c>
    </row>
    <row r="103" spans="1:4">
      <c r="A103" s="3" t="s">
        <v>143</v>
      </c>
      <c r="B103" s="4" t="s">
        <v>132</v>
      </c>
    </row>
    <row r="104" spans="1:4">
      <c r="A104" s="4"/>
    </row>
    <row r="105" spans="1:4">
      <c r="D105" s="4" t="s">
        <v>118</v>
      </c>
    </row>
    <row r="108" spans="1:4">
      <c r="D108" s="4" t="s">
        <v>131</v>
      </c>
    </row>
    <row r="109" spans="1:4">
      <c r="D109" s="4" t="s">
        <v>133</v>
      </c>
    </row>
    <row r="110" spans="1:4">
      <c r="D110" s="4" t="s">
        <v>582</v>
      </c>
    </row>
    <row r="111" spans="1:4">
      <c r="D111" s="4" t="s">
        <v>238</v>
      </c>
    </row>
    <row r="112" spans="1:4">
      <c r="D112" s="4" t="s">
        <v>583</v>
      </c>
    </row>
    <row r="113" spans="1:4">
      <c r="D113" s="4" t="s">
        <v>239</v>
      </c>
    </row>
    <row r="118" spans="1:4">
      <c r="A118" s="4" t="s">
        <v>260</v>
      </c>
    </row>
    <row r="119" spans="1:4">
      <c r="A119" s="4" t="s">
        <v>584</v>
      </c>
    </row>
    <row r="121" spans="1:4">
      <c r="A121" s="4" t="s">
        <v>240</v>
      </c>
    </row>
    <row r="122" spans="1:4">
      <c r="A122" s="4"/>
    </row>
    <row r="123" spans="1:4">
      <c r="A123" s="4"/>
    </row>
    <row r="124" spans="1:4">
      <c r="A124" s="6" t="s">
        <v>261</v>
      </c>
    </row>
    <row r="125" spans="1:4">
      <c r="A125" s="6"/>
    </row>
    <row r="126" spans="1:4">
      <c r="A126" s="4" t="s">
        <v>264</v>
      </c>
    </row>
    <row r="127" spans="1:4">
      <c r="A127" s="4" t="s">
        <v>263</v>
      </c>
    </row>
    <row r="129" spans="1:5">
      <c r="A129" s="6" t="s">
        <v>348</v>
      </c>
    </row>
    <row r="130" spans="1:5" ht="16.2">
      <c r="A130" s="4" t="s">
        <v>345</v>
      </c>
      <c r="B130" s="4"/>
      <c r="C130" s="4"/>
      <c r="D130" s="7" t="s">
        <v>347</v>
      </c>
      <c r="E130" s="4" t="s">
        <v>346</v>
      </c>
    </row>
    <row r="131" spans="1:5">
      <c r="A131" s="4" t="s">
        <v>339</v>
      </c>
      <c r="D131" s="59">
        <f>PI()*D132</f>
        <v>40074.155889191403</v>
      </c>
      <c r="E131" s="4" t="s">
        <v>342</v>
      </c>
    </row>
    <row r="132" spans="1:5">
      <c r="A132" s="4" t="s">
        <v>340</v>
      </c>
      <c r="D132" s="4">
        <f>2*6378</f>
        <v>12756</v>
      </c>
      <c r="E132" s="4" t="s">
        <v>342</v>
      </c>
    </row>
    <row r="133" spans="1:5">
      <c r="A133" s="4" t="s">
        <v>341</v>
      </c>
      <c r="D133" s="59">
        <f>D131/24</f>
        <v>1669.7564953829751</v>
      </c>
      <c r="E133" s="4" t="s">
        <v>350</v>
      </c>
    </row>
    <row r="134" spans="1:5">
      <c r="D134" s="58">
        <f>D133/3600</f>
        <v>0.46382124871749308</v>
      </c>
      <c r="E134" s="4" t="s">
        <v>344</v>
      </c>
    </row>
    <row r="135" spans="1:5">
      <c r="A135" s="4" t="s">
        <v>349</v>
      </c>
      <c r="D135" s="9" t="s">
        <v>352</v>
      </c>
      <c r="E135" s="4" t="s">
        <v>344</v>
      </c>
    </row>
    <row r="136" spans="1:5">
      <c r="A136" s="6"/>
      <c r="D136" s="7" t="s">
        <v>353</v>
      </c>
      <c r="E136" s="4" t="s">
        <v>343</v>
      </c>
    </row>
    <row r="137" spans="1:5" s="55" customFormat="1">
      <c r="A137" s="4" t="s">
        <v>351</v>
      </c>
      <c r="D137" s="60">
        <f>1670*COS(52*PI()/180)</f>
        <v>1028.1546637938493</v>
      </c>
      <c r="E137" s="4" t="s">
        <v>350</v>
      </c>
    </row>
    <row r="138" spans="1:5" s="55" customFormat="1">
      <c r="A138" s="4"/>
      <c r="D138" s="61">
        <f>0.46*COS(52*PI()/180)</f>
        <v>0.28320427864980285</v>
      </c>
      <c r="E138" s="4" t="s">
        <v>344</v>
      </c>
    </row>
    <row r="139" spans="1:5" s="55" customFormat="1">
      <c r="D139" s="7"/>
      <c r="E139" s="4"/>
    </row>
    <row r="140" spans="1:5" s="56" customFormat="1">
      <c r="A140" s="6"/>
      <c r="B140" s="55"/>
    </row>
    <row r="141" spans="1:5" s="56" customFormat="1">
      <c r="A141" s="2" t="s">
        <v>392</v>
      </c>
      <c r="B141" s="6" t="s">
        <v>391</v>
      </c>
      <c r="D141" s="4"/>
    </row>
    <row r="142" spans="1:5" s="56" customFormat="1">
      <c r="A142" s="4"/>
    </row>
    <row r="143" spans="1:5" s="56" customFormat="1">
      <c r="A143" s="4"/>
    </row>
    <row r="144" spans="1:5" s="56" customFormat="1">
      <c r="A144" s="4"/>
    </row>
    <row r="145" spans="1:6" s="56" customFormat="1">
      <c r="A145" s="4"/>
    </row>
    <row r="146" spans="1:6" s="56" customFormat="1">
      <c r="A146" s="4"/>
      <c r="D146" s="4" t="s">
        <v>393</v>
      </c>
    </row>
    <row r="147" spans="1:6" s="56" customFormat="1">
      <c r="A147" s="4"/>
      <c r="D147" s="4" t="s">
        <v>585</v>
      </c>
    </row>
    <row r="148" spans="1:6" s="56" customFormat="1">
      <c r="A148" s="4"/>
      <c r="D148" s="4" t="s">
        <v>586</v>
      </c>
    </row>
    <row r="149" spans="1:6" s="56" customFormat="1">
      <c r="A149" s="4"/>
    </row>
    <row r="150" spans="1:6" s="56" customFormat="1">
      <c r="A150" s="4"/>
    </row>
    <row r="151" spans="1:6" s="56" customFormat="1">
      <c r="A151" s="4"/>
    </row>
    <row r="152" spans="1:6" s="56" customFormat="1">
      <c r="A152" s="4"/>
    </row>
    <row r="153" spans="1:6" s="56" customFormat="1">
      <c r="A153" s="4"/>
    </row>
    <row r="154" spans="1:6" s="56" customFormat="1">
      <c r="A154" s="4"/>
    </row>
    <row r="155" spans="1:6" s="56" customFormat="1">
      <c r="A155" s="4"/>
    </row>
    <row r="156" spans="1:6" s="56" customFormat="1">
      <c r="A156" s="6"/>
      <c r="D156" s="7"/>
      <c r="E156" s="4"/>
    </row>
    <row r="157" spans="1:6" s="56" customFormat="1">
      <c r="A157" s="6" t="s">
        <v>394</v>
      </c>
      <c r="D157" s="7"/>
      <c r="E157" s="4"/>
    </row>
    <row r="158" spans="1:6" s="56" customFormat="1">
      <c r="A158" s="6"/>
      <c r="D158" s="7"/>
      <c r="E158" s="4"/>
    </row>
    <row r="159" spans="1:6">
      <c r="A159" s="4" t="s">
        <v>243</v>
      </c>
      <c r="F159" s="4"/>
    </row>
    <row r="160" spans="1:6">
      <c r="A160" s="4" t="s">
        <v>265</v>
      </c>
      <c r="F160" s="4"/>
    </row>
    <row r="161" spans="1:11">
      <c r="A161" s="4" t="s">
        <v>115</v>
      </c>
      <c r="I161" s="4"/>
    </row>
    <row r="162" spans="1:11">
      <c r="A162" s="4"/>
    </row>
    <row r="163" spans="1:11">
      <c r="A163" s="4" t="s">
        <v>266</v>
      </c>
    </row>
    <row r="164" spans="1:11">
      <c r="A164" s="4" t="s">
        <v>244</v>
      </c>
    </row>
    <row r="165" spans="1:11">
      <c r="A165" s="4" t="s">
        <v>116</v>
      </c>
    </row>
    <row r="166" spans="1:11">
      <c r="A166" s="4" t="s">
        <v>117</v>
      </c>
    </row>
    <row r="167" spans="1:11">
      <c r="A167" s="4"/>
    </row>
    <row r="168" spans="1:11">
      <c r="A168" s="4"/>
      <c r="D168" s="19" t="s">
        <v>120</v>
      </c>
      <c r="E168" s="20"/>
      <c r="F168" s="20"/>
      <c r="G168" s="21"/>
      <c r="H168" s="19" t="s">
        <v>587</v>
      </c>
      <c r="I168" s="20"/>
      <c r="J168" s="20"/>
      <c r="K168" s="21"/>
    </row>
    <row r="169" spans="1:11">
      <c r="A169" s="4"/>
      <c r="D169" s="22" t="s">
        <v>121</v>
      </c>
      <c r="E169" s="23"/>
      <c r="F169" s="23"/>
      <c r="G169" s="24"/>
      <c r="H169" s="22" t="s">
        <v>123</v>
      </c>
      <c r="I169" s="23"/>
      <c r="J169" s="23"/>
      <c r="K169" s="24"/>
    </row>
    <row r="170" spans="1:11">
      <c r="A170" s="4"/>
      <c r="D170" s="25" t="s">
        <v>122</v>
      </c>
      <c r="E170" s="26"/>
      <c r="F170" s="26"/>
      <c r="G170" s="27"/>
      <c r="H170" s="25" t="s">
        <v>124</v>
      </c>
      <c r="I170" s="26"/>
      <c r="J170" s="26"/>
      <c r="K170" s="27"/>
    </row>
    <row r="171" spans="1:11">
      <c r="A171" s="19" t="s">
        <v>118</v>
      </c>
      <c r="B171" s="20"/>
      <c r="C171" s="21"/>
      <c r="D171" s="19" t="s">
        <v>125</v>
      </c>
      <c r="E171" s="20"/>
      <c r="F171" s="20"/>
      <c r="G171" s="20"/>
      <c r="H171" s="28"/>
      <c r="I171" s="20"/>
      <c r="J171" s="20"/>
      <c r="K171" s="21"/>
    </row>
    <row r="172" spans="1:11">
      <c r="A172" s="22"/>
      <c r="B172" s="23"/>
      <c r="C172" s="24"/>
      <c r="D172" s="22" t="s">
        <v>127</v>
      </c>
      <c r="E172" s="23"/>
      <c r="F172" s="23"/>
      <c r="G172" s="23"/>
      <c r="H172" s="29"/>
      <c r="I172" s="23"/>
      <c r="J172" s="23"/>
      <c r="K172" s="24"/>
    </row>
    <row r="173" spans="1:11">
      <c r="A173" s="22"/>
      <c r="B173" s="23"/>
      <c r="C173" s="24"/>
      <c r="D173" s="41" t="s">
        <v>129</v>
      </c>
      <c r="E173" s="23"/>
      <c r="F173" s="23"/>
      <c r="G173" s="23"/>
      <c r="H173" s="22" t="s">
        <v>128</v>
      </c>
      <c r="I173" s="23"/>
      <c r="J173" s="37"/>
      <c r="K173" s="24"/>
    </row>
    <row r="174" spans="1:11">
      <c r="A174" s="25"/>
      <c r="B174" s="26"/>
      <c r="C174" s="27"/>
      <c r="D174" s="25"/>
      <c r="E174" s="26"/>
      <c r="F174" s="26"/>
      <c r="G174" s="26"/>
      <c r="H174" s="25" t="s">
        <v>134</v>
      </c>
      <c r="I174" s="26"/>
      <c r="J174" s="26"/>
      <c r="K174" s="27"/>
    </row>
    <row r="175" spans="1:11">
      <c r="A175" s="19" t="s">
        <v>119</v>
      </c>
      <c r="B175" s="30"/>
      <c r="C175" s="30"/>
      <c r="D175" s="28"/>
      <c r="E175" s="35"/>
      <c r="F175" s="35"/>
      <c r="G175" s="36"/>
      <c r="H175" s="19" t="s">
        <v>126</v>
      </c>
      <c r="I175" s="20"/>
      <c r="J175" s="20"/>
      <c r="K175" s="21"/>
    </row>
    <row r="176" spans="1:11">
      <c r="A176" s="22"/>
      <c r="B176" s="32"/>
      <c r="C176" s="32"/>
      <c r="D176" s="22"/>
      <c r="E176" s="37"/>
      <c r="F176" s="37"/>
      <c r="G176" s="38"/>
      <c r="H176" s="22" t="s">
        <v>130</v>
      </c>
      <c r="I176" s="23"/>
      <c r="J176" s="23"/>
      <c r="K176" s="24"/>
    </row>
    <row r="177" spans="1:13">
      <c r="A177" s="31"/>
      <c r="B177" s="32"/>
      <c r="C177" s="32"/>
      <c r="D177" s="22" t="s">
        <v>128</v>
      </c>
      <c r="E177" s="37"/>
      <c r="F177" s="37"/>
      <c r="G177" s="38"/>
      <c r="H177" s="22" t="s">
        <v>129</v>
      </c>
      <c r="I177" s="23"/>
      <c r="J177" s="23"/>
      <c r="K177" s="24"/>
    </row>
    <row r="178" spans="1:13">
      <c r="A178" s="33"/>
      <c r="B178" s="34"/>
      <c r="C178" s="34"/>
      <c r="D178" s="25"/>
      <c r="E178" s="39"/>
      <c r="F178" s="39"/>
      <c r="G178" s="40"/>
      <c r="H178" s="25"/>
      <c r="I178" s="26"/>
      <c r="J178" s="26"/>
      <c r="K178" s="27"/>
    </row>
    <row r="179" spans="1:13">
      <c r="A179" s="32"/>
      <c r="B179" s="32"/>
      <c r="C179" s="32"/>
      <c r="D179" s="37"/>
      <c r="E179" s="37"/>
      <c r="F179" s="37"/>
      <c r="G179" s="37"/>
      <c r="H179" s="37"/>
      <c r="I179" s="23"/>
      <c r="J179" s="23"/>
      <c r="K179" s="23"/>
    </row>
    <row r="180" spans="1:13">
      <c r="A180" s="4"/>
    </row>
    <row r="181" spans="1:13">
      <c r="F181" s="4" t="s">
        <v>141</v>
      </c>
    </row>
    <row r="182" spans="1:13">
      <c r="F182" s="4" t="s">
        <v>140</v>
      </c>
      <c r="M182" s="5"/>
    </row>
    <row r="185" spans="1:13">
      <c r="F185" s="4" t="s">
        <v>135</v>
      </c>
      <c r="G185" s="4"/>
    </row>
    <row r="186" spans="1:13">
      <c r="G186" s="4" t="s">
        <v>139</v>
      </c>
    </row>
    <row r="187" spans="1:13">
      <c r="F187" s="4"/>
      <c r="G187" s="4" t="s">
        <v>136</v>
      </c>
    </row>
    <row r="188" spans="1:13">
      <c r="A188" s="4"/>
      <c r="F188" s="4"/>
      <c r="G188" s="4" t="s">
        <v>137</v>
      </c>
    </row>
    <row r="189" spans="1:13">
      <c r="G189" s="4" t="s">
        <v>138</v>
      </c>
    </row>
    <row r="193" spans="1:9">
      <c r="H193" s="4"/>
    </row>
    <row r="194" spans="1:9">
      <c r="G194" s="4"/>
    </row>
    <row r="195" spans="1:9">
      <c r="A195" s="4" t="s">
        <v>245</v>
      </c>
      <c r="I195" s="4" t="s">
        <v>174</v>
      </c>
    </row>
    <row r="197" spans="1:9" ht="16.8">
      <c r="B197" s="4" t="s">
        <v>173</v>
      </c>
    </row>
    <row r="198" spans="1:9">
      <c r="B198" s="4"/>
      <c r="G198" s="4"/>
    </row>
    <row r="199" spans="1:9">
      <c r="A199" s="4" t="s">
        <v>588</v>
      </c>
      <c r="B199" s="4"/>
      <c r="G199" s="4"/>
    </row>
    <row r="200" spans="1:9">
      <c r="A200" s="4" t="s">
        <v>246</v>
      </c>
      <c r="B200" s="4"/>
      <c r="G200" s="4"/>
    </row>
    <row r="201" spans="1:9">
      <c r="A201" s="4" t="s">
        <v>589</v>
      </c>
      <c r="B201" s="4"/>
      <c r="G201" s="4"/>
    </row>
    <row r="202" spans="1:9">
      <c r="A202" s="4" t="s">
        <v>247</v>
      </c>
      <c r="B202" s="4"/>
      <c r="G202" s="4"/>
    </row>
    <row r="203" spans="1:9" s="114" customFormat="1">
      <c r="A203" s="4"/>
      <c r="B203" s="4"/>
      <c r="G203" s="4"/>
    </row>
    <row r="204" spans="1:9" s="114" customFormat="1">
      <c r="A204" s="117" t="s">
        <v>657</v>
      </c>
      <c r="B204" s="6" t="s">
        <v>658</v>
      </c>
      <c r="G204" s="4"/>
    </row>
    <row r="205" spans="1:9" s="114" customFormat="1">
      <c r="A205" s="4"/>
      <c r="B205" s="4"/>
      <c r="G205" s="4"/>
    </row>
    <row r="206" spans="1:9" s="114" customFormat="1">
      <c r="A206" s="4"/>
      <c r="B206" s="4"/>
      <c r="G206" s="4"/>
    </row>
    <row r="207" spans="1:9" s="114" customFormat="1">
      <c r="A207" s="4" t="s">
        <v>661</v>
      </c>
      <c r="B207" s="4"/>
      <c r="D207" s="4" t="s">
        <v>659</v>
      </c>
      <c r="F207" s="4" t="s">
        <v>660</v>
      </c>
      <c r="G207" s="4"/>
      <c r="H207" s="4" t="s">
        <v>665</v>
      </c>
    </row>
    <row r="208" spans="1:9" s="114" customFormat="1">
      <c r="A208" s="4"/>
      <c r="B208" s="4"/>
      <c r="G208" s="4"/>
    </row>
    <row r="209" spans="1:7" s="114" customFormat="1">
      <c r="A209" s="4"/>
      <c r="B209" s="4"/>
      <c r="G209" s="4"/>
    </row>
    <row r="210" spans="1:7" s="114" customFormat="1">
      <c r="A210" s="4"/>
      <c r="B210" s="4"/>
      <c r="G210" s="4"/>
    </row>
    <row r="211" spans="1:7" s="114" customFormat="1">
      <c r="A211" s="4"/>
      <c r="B211" s="4"/>
      <c r="G211" s="4"/>
    </row>
    <row r="212" spans="1:7" s="114" customFormat="1">
      <c r="A212" s="4"/>
      <c r="B212" s="4"/>
      <c r="G212" s="4"/>
    </row>
    <row r="213" spans="1:7" s="114" customFormat="1">
      <c r="A213" s="4" t="s">
        <v>664</v>
      </c>
      <c r="B213" s="4"/>
      <c r="D213" s="4" t="s">
        <v>662</v>
      </c>
      <c r="F213" s="4" t="s">
        <v>663</v>
      </c>
      <c r="G213" s="4"/>
    </row>
    <row r="214" spans="1:7" s="114" customFormat="1">
      <c r="A214" s="4"/>
      <c r="B214" s="4"/>
      <c r="G214" s="4"/>
    </row>
    <row r="215" spans="1:7" s="114" customFormat="1">
      <c r="A215" s="4"/>
      <c r="B215" s="4"/>
      <c r="G215" s="4"/>
    </row>
    <row r="216" spans="1:7" s="114" customFormat="1">
      <c r="A216" s="4"/>
      <c r="B216" s="4"/>
      <c r="G216" s="4"/>
    </row>
    <row r="217" spans="1:7">
      <c r="A217" s="6" t="s">
        <v>248</v>
      </c>
    </row>
    <row r="220" spans="1:7">
      <c r="F220" s="4"/>
    </row>
    <row r="222" spans="1:7">
      <c r="G222" s="4" t="s">
        <v>249</v>
      </c>
    </row>
    <row r="233" spans="7:7">
      <c r="G233" s="4" t="s">
        <v>256</v>
      </c>
    </row>
    <row r="251" spans="1:8">
      <c r="A251" s="4" t="s">
        <v>255</v>
      </c>
      <c r="B251" s="4"/>
      <c r="C251" s="4"/>
      <c r="D251" s="4"/>
      <c r="E251" s="4"/>
      <c r="F251" s="4"/>
      <c r="G251" s="4" t="s">
        <v>254</v>
      </c>
      <c r="H251" s="4"/>
    </row>
    <row r="287" spans="3:3">
      <c r="C287" s="4" t="s">
        <v>290</v>
      </c>
    </row>
    <row r="323" spans="1:12">
      <c r="A323" s="4" t="s">
        <v>252</v>
      </c>
      <c r="B323" s="4"/>
      <c r="C323" s="4"/>
      <c r="D323" s="4"/>
      <c r="E323" s="4"/>
      <c r="F323" s="4"/>
      <c r="G323" s="4"/>
      <c r="H323" s="4" t="s">
        <v>250</v>
      </c>
      <c r="I323" s="4"/>
      <c r="J323" s="4"/>
      <c r="K323" s="4"/>
      <c r="L323" s="4"/>
    </row>
    <row r="324" spans="1:12">
      <c r="A324" s="4" t="s">
        <v>253</v>
      </c>
      <c r="B324" s="4"/>
      <c r="C324" s="4"/>
      <c r="D324" s="4"/>
      <c r="E324" s="4"/>
      <c r="F324" s="4"/>
      <c r="G324" s="4"/>
      <c r="H324" s="4" t="s">
        <v>251</v>
      </c>
      <c r="I324" s="4"/>
      <c r="J324" s="4"/>
      <c r="K324" s="4"/>
      <c r="L324" s="4"/>
    </row>
    <row r="340" spans="12:12">
      <c r="L340" s="52" t="s">
        <v>286</v>
      </c>
    </row>
    <row r="349" spans="12:12">
      <c r="L349" s="4" t="s">
        <v>280</v>
      </c>
    </row>
    <row r="350" spans="12:12">
      <c r="L350" s="4" t="s">
        <v>281</v>
      </c>
    </row>
    <row r="351" spans="12:12">
      <c r="L351" s="4" t="s">
        <v>289</v>
      </c>
    </row>
    <row r="352" spans="12:12">
      <c r="L352" s="4" t="s">
        <v>282</v>
      </c>
    </row>
    <row r="353" spans="12:12">
      <c r="L353" s="4"/>
    </row>
    <row r="354" spans="12:12">
      <c r="L354" s="4" t="s">
        <v>283</v>
      </c>
    </row>
    <row r="355" spans="12:12">
      <c r="L355" s="4"/>
    </row>
    <row r="356" spans="12:12">
      <c r="L356" s="4" t="s">
        <v>284</v>
      </c>
    </row>
    <row r="357" spans="12:12">
      <c r="L357" s="4" t="s">
        <v>285</v>
      </c>
    </row>
    <row r="370" spans="1:1">
      <c r="A370" s="6" t="s">
        <v>257</v>
      </c>
    </row>
    <row r="371" spans="1:1">
      <c r="A371" s="6"/>
    </row>
    <row r="372" spans="1:1">
      <c r="A372" s="6"/>
    </row>
    <row r="373" spans="1:1">
      <c r="A373" s="6"/>
    </row>
    <row r="374" spans="1:1">
      <c r="A374" s="6"/>
    </row>
    <row r="375" spans="1:1">
      <c r="A375" s="6"/>
    </row>
    <row r="376" spans="1:1">
      <c r="A376" s="6"/>
    </row>
    <row r="377" spans="1:1">
      <c r="A377" s="6"/>
    </row>
    <row r="378" spans="1:1">
      <c r="A378" s="6"/>
    </row>
    <row r="379" spans="1:1">
      <c r="A379" s="6"/>
    </row>
    <row r="380" spans="1:1">
      <c r="A380" s="6"/>
    </row>
    <row r="381" spans="1:1">
      <c r="A381" s="6"/>
    </row>
    <row r="382" spans="1:1">
      <c r="A382" s="6"/>
    </row>
    <row r="383" spans="1:1">
      <c r="A383" s="6"/>
    </row>
    <row r="384" spans="1:1">
      <c r="A384" s="6"/>
    </row>
    <row r="385" spans="1:1">
      <c r="A385" s="6"/>
    </row>
    <row r="386" spans="1:1">
      <c r="A386" s="6"/>
    </row>
    <row r="387" spans="1:1">
      <c r="A387" s="6"/>
    </row>
    <row r="388" spans="1:1">
      <c r="A388" s="6"/>
    </row>
    <row r="389" spans="1:1">
      <c r="A389" s="6"/>
    </row>
    <row r="390" spans="1:1">
      <c r="A390" s="6"/>
    </row>
    <row r="391" spans="1:1">
      <c r="A391" s="6"/>
    </row>
    <row r="392" spans="1:1">
      <c r="A392" s="6"/>
    </row>
    <row r="393" spans="1:1">
      <c r="A393" s="6"/>
    </row>
    <row r="394" spans="1:1">
      <c r="A394" s="6"/>
    </row>
    <row r="395" spans="1:1">
      <c r="A395" s="6"/>
    </row>
    <row r="396" spans="1:1">
      <c r="A396" s="6"/>
    </row>
    <row r="397" spans="1:1">
      <c r="A397" s="6"/>
    </row>
    <row r="398" spans="1:1">
      <c r="A398" s="6"/>
    </row>
    <row r="399" spans="1:1">
      <c r="A399" s="6"/>
    </row>
    <row r="400" spans="1:1">
      <c r="A400" s="6"/>
    </row>
    <row r="401" spans="1:1">
      <c r="A401" s="6"/>
    </row>
    <row r="402" spans="1:1">
      <c r="A402" s="6"/>
    </row>
    <row r="403" spans="1:1">
      <c r="A403" s="6"/>
    </row>
    <row r="404" spans="1:1">
      <c r="A404" s="6"/>
    </row>
    <row r="405" spans="1:1">
      <c r="A405" s="6"/>
    </row>
    <row r="406" spans="1:1">
      <c r="A406" s="6"/>
    </row>
    <row r="407" spans="1:1">
      <c r="A407" s="6"/>
    </row>
    <row r="408" spans="1:1">
      <c r="A408" s="6"/>
    </row>
    <row r="409" spans="1:1">
      <c r="A409" s="6"/>
    </row>
    <row r="410" spans="1:1">
      <c r="A410" s="6"/>
    </row>
    <row r="411" spans="1:1">
      <c r="A411" s="6"/>
    </row>
    <row r="412" spans="1:1">
      <c r="A412" s="6"/>
    </row>
    <row r="413" spans="1:1">
      <c r="A413" s="6"/>
    </row>
    <row r="414" spans="1:1">
      <c r="A414" s="6"/>
    </row>
    <row r="415" spans="1:1">
      <c r="A415" s="6"/>
    </row>
    <row r="432" spans="1:1">
      <c r="A432" s="4" t="s">
        <v>262</v>
      </c>
    </row>
    <row r="435" spans="1:11">
      <c r="A435" s="6" t="s">
        <v>258</v>
      </c>
    </row>
    <row r="447" spans="1:11">
      <c r="K447" s="4" t="s">
        <v>291</v>
      </c>
    </row>
    <row r="468" spans="1:15">
      <c r="A468" s="6" t="s">
        <v>259</v>
      </c>
    </row>
    <row r="470" spans="1:15">
      <c r="O470" s="4"/>
    </row>
    <row r="471" spans="1:15">
      <c r="I471" s="4" t="s">
        <v>300</v>
      </c>
    </row>
    <row r="472" spans="1:15">
      <c r="O472" s="4"/>
    </row>
    <row r="473" spans="1:15">
      <c r="I473" s="4" t="s">
        <v>301</v>
      </c>
      <c r="O473" s="4"/>
    </row>
    <row r="474" spans="1:15">
      <c r="I474" s="4" t="s">
        <v>302</v>
      </c>
      <c r="O474" s="4"/>
    </row>
    <row r="475" spans="1:15">
      <c r="I475" s="4" t="s">
        <v>303</v>
      </c>
      <c r="O475" s="4"/>
    </row>
    <row r="476" spans="1:15">
      <c r="I476" s="4"/>
    </row>
    <row r="477" spans="1:15">
      <c r="I477" s="2" t="s">
        <v>304</v>
      </c>
      <c r="J477" s="4" t="s">
        <v>305</v>
      </c>
    </row>
    <row r="479" spans="1:15">
      <c r="O479" s="4"/>
    </row>
    <row r="480" spans="1:15">
      <c r="I480" s="4" t="s">
        <v>307</v>
      </c>
    </row>
    <row r="481" spans="1:9">
      <c r="I481" s="4" t="s">
        <v>306</v>
      </c>
    </row>
    <row r="483" spans="1:9">
      <c r="I483" s="4" t="s">
        <v>308</v>
      </c>
    </row>
    <row r="484" spans="1:9">
      <c r="I484" s="4" t="s">
        <v>309</v>
      </c>
    </row>
    <row r="486" spans="1:9" s="55" customFormat="1"/>
    <row r="487" spans="1:9">
      <c r="A487" s="6" t="s">
        <v>267</v>
      </c>
      <c r="D487" s="4"/>
    </row>
    <row r="489" spans="1:9">
      <c r="A489" s="4" t="s">
        <v>268</v>
      </c>
    </row>
    <row r="492" spans="1:9">
      <c r="F492" s="4" t="s">
        <v>142</v>
      </c>
    </row>
    <row r="493" spans="1:9">
      <c r="F493" s="4"/>
    </row>
    <row r="494" spans="1:9">
      <c r="F494" s="4" t="s">
        <v>242</v>
      </c>
    </row>
    <row r="496" spans="1:9">
      <c r="F496" s="4" t="s">
        <v>590</v>
      </c>
    </row>
    <row r="497" spans="1:7">
      <c r="F497" s="4" t="s">
        <v>269</v>
      </c>
    </row>
    <row r="498" spans="1:7">
      <c r="F498" s="4" t="s">
        <v>270</v>
      </c>
    </row>
    <row r="499" spans="1:7">
      <c r="F499" s="4" t="s">
        <v>271</v>
      </c>
    </row>
    <row r="500" spans="1:7">
      <c r="F500" s="4" t="s">
        <v>591</v>
      </c>
    </row>
    <row r="503" spans="1:7">
      <c r="A503" s="4" t="s">
        <v>278</v>
      </c>
    </row>
    <row r="504" spans="1:7">
      <c r="A504" s="4" t="s">
        <v>272</v>
      </c>
    </row>
    <row r="505" spans="1:7">
      <c r="A505" s="4"/>
    </row>
    <row r="506" spans="1:7">
      <c r="A506" s="4" t="s">
        <v>354</v>
      </c>
    </row>
    <row r="507" spans="1:7">
      <c r="A507" s="4" t="s">
        <v>592</v>
      </c>
      <c r="G507" s="4"/>
    </row>
    <row r="508" spans="1:7">
      <c r="A508" s="4"/>
      <c r="G508" s="4"/>
    </row>
    <row r="509" spans="1:7">
      <c r="A509" s="2" t="s">
        <v>275</v>
      </c>
      <c r="B509" s="4" t="s">
        <v>273</v>
      </c>
    </row>
    <row r="511" spans="1:7">
      <c r="A511" s="116"/>
    </row>
    <row r="512" spans="1:7">
      <c r="A512" s="116"/>
      <c r="G512" s="4" t="s">
        <v>279</v>
      </c>
    </row>
    <row r="513" spans="1:11">
      <c r="A513" s="116"/>
      <c r="G513" s="4" t="s">
        <v>287</v>
      </c>
    </row>
    <row r="514" spans="1:11">
      <c r="A514" s="116"/>
    </row>
    <row r="515" spans="1:11">
      <c r="A515" s="116"/>
    </row>
    <row r="516" spans="1:11">
      <c r="A516" s="116"/>
      <c r="G516" s="75" t="s">
        <v>276</v>
      </c>
      <c r="H516" s="4" t="s">
        <v>336</v>
      </c>
    </row>
    <row r="517" spans="1:11">
      <c r="A517" s="116"/>
    </row>
    <row r="518" spans="1:11">
      <c r="A518" s="116"/>
    </row>
    <row r="519" spans="1:11">
      <c r="A519" s="116"/>
      <c r="K519" s="73"/>
    </row>
    <row r="520" spans="1:11">
      <c r="A520" s="116"/>
      <c r="H520" s="74"/>
    </row>
    <row r="521" spans="1:11">
      <c r="A521" s="116"/>
    </row>
    <row r="522" spans="1:11">
      <c r="A522" s="116"/>
    </row>
  </sheetData>
  <mergeCells count="1">
    <mergeCell ref="A511:A522"/>
  </mergeCells>
  <hyperlinks>
    <hyperlink ref="A103" r:id="rId1"/>
    <hyperlink ref="A1" r:id="rId2"/>
    <hyperlink ref="A509" r:id="rId3"/>
    <hyperlink ref="G516" r:id="rId4"/>
    <hyperlink ref="I477" r:id="rId5"/>
    <hyperlink ref="A141" r:id="rId6"/>
    <hyperlink ref="A204" r:id="rId7"/>
  </hyperlinks>
  <pageMargins left="0.7" right="0.7" top="0.75" bottom="0.75" header="0.3" footer="0.3"/>
  <pageSetup paperSize="9" orientation="portrait" verticalDpi="0" r:id="rId8"/>
  <drawing r:id="rId9"/>
</worksheet>
</file>

<file path=xl/worksheets/sheet7.xml><?xml version="1.0" encoding="utf-8"?>
<worksheet xmlns="http://schemas.openxmlformats.org/spreadsheetml/2006/main" xmlns:r="http://schemas.openxmlformats.org/officeDocument/2006/relationships">
  <dimension ref="A1:AE188"/>
  <sheetViews>
    <sheetView workbookViewId="0"/>
  </sheetViews>
  <sheetFormatPr defaultRowHeight="14.4"/>
  <cols>
    <col min="17" max="19" width="9.109375" style="84"/>
  </cols>
  <sheetData>
    <row r="1" spans="1:19" s="83" customFormat="1">
      <c r="A1" s="6" t="s">
        <v>428</v>
      </c>
      <c r="D1" s="15" t="s">
        <v>57</v>
      </c>
      <c r="Q1" s="84"/>
      <c r="R1" s="84"/>
      <c r="S1" s="84"/>
    </row>
    <row r="2" spans="1:19" s="84" customFormat="1">
      <c r="A2" s="6"/>
      <c r="D2" s="15"/>
    </row>
    <row r="3" spans="1:19" s="84" customFormat="1">
      <c r="A3" s="4" t="s">
        <v>478</v>
      </c>
      <c r="D3" s="15"/>
    </row>
    <row r="4" spans="1:19" s="84" customFormat="1">
      <c r="A4" s="4" t="s">
        <v>477</v>
      </c>
      <c r="D4" s="15"/>
    </row>
    <row r="5" spans="1:19" s="84" customFormat="1">
      <c r="A5" s="6"/>
      <c r="D5" s="15"/>
    </row>
    <row r="6" spans="1:19" s="83" customFormat="1">
      <c r="A6" s="3" t="s">
        <v>433</v>
      </c>
      <c r="B6" s="4" t="s">
        <v>464</v>
      </c>
      <c r="D6" s="15"/>
      <c r="Q6" s="84"/>
      <c r="R6" s="84"/>
      <c r="S6" s="84"/>
    </row>
    <row r="7" spans="1:19" s="84" customFormat="1">
      <c r="A7" s="1"/>
      <c r="B7" s="4"/>
      <c r="D7" s="15"/>
    </row>
    <row r="8" spans="1:19" s="84" customFormat="1">
      <c r="A8" s="2" t="s">
        <v>439</v>
      </c>
      <c r="B8" s="4" t="s">
        <v>450</v>
      </c>
      <c r="D8" s="15"/>
    </row>
    <row r="9" spans="1:19" s="83" customFormat="1" ht="17.399999999999999">
      <c r="D9" s="15"/>
      <c r="I9" s="86"/>
      <c r="Q9" s="84"/>
      <c r="R9" s="84"/>
      <c r="S9" s="84"/>
    </row>
    <row r="10" spans="1:19" s="83" customFormat="1">
      <c r="A10" s="42" t="s">
        <v>2</v>
      </c>
      <c r="B10" s="4" t="s">
        <v>452</v>
      </c>
      <c r="D10" s="15"/>
      <c r="Q10" s="84"/>
      <c r="R10" s="84"/>
      <c r="S10" s="84"/>
    </row>
    <row r="11" spans="1:19" s="83" customFormat="1">
      <c r="D11" s="15"/>
      <c r="Q11" s="84"/>
      <c r="R11" s="84"/>
      <c r="S11" s="84"/>
    </row>
    <row r="12" spans="1:19" s="83" customFormat="1">
      <c r="A12" s="96" t="s">
        <v>438</v>
      </c>
      <c r="B12" s="4" t="s">
        <v>466</v>
      </c>
      <c r="D12" s="15"/>
      <c r="Q12" s="84"/>
      <c r="R12" s="84"/>
      <c r="S12" s="84"/>
    </row>
    <row r="13" spans="1:19" s="84" customFormat="1">
      <c r="A13" s="1"/>
      <c r="B13" s="4"/>
      <c r="D13" s="15"/>
    </row>
    <row r="14" spans="1:19" s="84" customFormat="1">
      <c r="A14" s="83"/>
      <c r="B14" s="83"/>
      <c r="D14" s="15"/>
    </row>
    <row r="15" spans="1:19" s="83" customFormat="1">
      <c r="A15" s="6" t="s">
        <v>494</v>
      </c>
      <c r="D15" s="15"/>
      <c r="Q15" s="84"/>
      <c r="R15" s="84"/>
      <c r="S15" s="84"/>
    </row>
    <row r="17" spans="1:29" s="84" customFormat="1">
      <c r="A17" s="4" t="s">
        <v>472</v>
      </c>
      <c r="D17" s="15"/>
    </row>
    <row r="18" spans="1:29" s="83" customFormat="1">
      <c r="A18" s="4" t="s">
        <v>469</v>
      </c>
      <c r="D18" s="15"/>
      <c r="Q18" s="84"/>
      <c r="R18" s="84"/>
      <c r="S18" s="84"/>
    </row>
    <row r="19" spans="1:29" s="84" customFormat="1">
      <c r="A19" s="4" t="s">
        <v>467</v>
      </c>
      <c r="D19" s="15"/>
    </row>
    <row r="20" spans="1:29" s="84" customFormat="1">
      <c r="A20" s="4" t="s">
        <v>468</v>
      </c>
      <c r="D20" s="15"/>
    </row>
    <row r="21" spans="1:29" s="84" customFormat="1">
      <c r="A21" s="4"/>
      <c r="D21" s="15"/>
      <c r="U21" s="4" t="s">
        <v>484</v>
      </c>
      <c r="Y21" s="15"/>
      <c r="Z21" s="92" t="s">
        <v>486</v>
      </c>
    </row>
    <row r="22" spans="1:29" s="84" customFormat="1">
      <c r="A22" s="4"/>
      <c r="D22" s="15"/>
      <c r="E22" s="92" t="s">
        <v>44</v>
      </c>
      <c r="J22" s="4" t="s">
        <v>483</v>
      </c>
      <c r="Y22" s="15"/>
    </row>
    <row r="23" spans="1:29" s="84" customFormat="1">
      <c r="A23" s="4"/>
      <c r="D23" s="15"/>
      <c r="H23" s="93"/>
      <c r="U23" s="4" t="s">
        <v>488</v>
      </c>
      <c r="Y23" s="15"/>
    </row>
    <row r="24" spans="1:29" s="84" customFormat="1">
      <c r="A24" s="4"/>
      <c r="C24" s="15"/>
      <c r="D24" s="15"/>
      <c r="U24" s="4" t="s">
        <v>485</v>
      </c>
      <c r="V24" s="4"/>
      <c r="X24" s="15"/>
      <c r="Y24" s="15"/>
      <c r="AC24" s="95" t="s">
        <v>487</v>
      </c>
    </row>
    <row r="25" spans="1:29" s="84" customFormat="1">
      <c r="A25" s="4"/>
      <c r="D25" s="15"/>
      <c r="V25" s="4"/>
      <c r="Y25" s="15"/>
    </row>
    <row r="26" spans="1:29" s="84" customFormat="1">
      <c r="A26" s="4"/>
      <c r="D26" s="15"/>
      <c r="G26" s="15"/>
      <c r="V26" s="4"/>
      <c r="Y26" s="15"/>
      <c r="AB26" s="15"/>
    </row>
    <row r="27" spans="1:29" s="84" customFormat="1">
      <c r="A27" s="4"/>
      <c r="D27" s="15"/>
      <c r="V27" s="4"/>
      <c r="Y27" s="15"/>
    </row>
    <row r="28" spans="1:29" s="84" customFormat="1">
      <c r="A28" s="4"/>
      <c r="D28" s="15"/>
      <c r="V28" s="4"/>
      <c r="Y28" s="15"/>
    </row>
    <row r="29" spans="1:29" s="84" customFormat="1">
      <c r="A29" s="4"/>
      <c r="C29" s="89"/>
      <c r="D29" s="15"/>
      <c r="F29" s="91"/>
      <c r="H29" s="94" t="s">
        <v>43</v>
      </c>
      <c r="N29" s="4" t="s">
        <v>497</v>
      </c>
      <c r="V29" s="4"/>
      <c r="X29" s="89"/>
      <c r="Y29" s="15"/>
      <c r="AA29" s="91"/>
      <c r="AC29" s="94" t="s">
        <v>43</v>
      </c>
    </row>
    <row r="30" spans="1:29" s="84" customFormat="1">
      <c r="A30" s="4"/>
      <c r="D30" s="15"/>
      <c r="N30" s="4" t="s">
        <v>498</v>
      </c>
      <c r="V30" s="4"/>
      <c r="Y30" s="15"/>
    </row>
    <row r="31" spans="1:29" s="84" customFormat="1">
      <c r="A31" s="4"/>
      <c r="D31" s="15"/>
      <c r="N31" s="4" t="s">
        <v>499</v>
      </c>
      <c r="V31" s="4"/>
      <c r="Y31" s="15"/>
    </row>
    <row r="32" spans="1:29" s="84" customFormat="1">
      <c r="A32" s="4"/>
      <c r="D32" s="15"/>
      <c r="V32" s="4"/>
      <c r="Y32" s="15"/>
      <c r="AC32" s="84" t="s">
        <v>480</v>
      </c>
    </row>
    <row r="33" spans="1:31" s="84" customFormat="1">
      <c r="A33" s="4"/>
      <c r="D33" s="15"/>
      <c r="G33" s="4" t="s">
        <v>492</v>
      </c>
      <c r="V33" s="4"/>
      <c r="Y33" s="15"/>
    </row>
    <row r="34" spans="1:31" s="84" customFormat="1">
      <c r="A34" s="4"/>
      <c r="D34" s="15"/>
      <c r="G34" s="4" t="s">
        <v>493</v>
      </c>
      <c r="V34" s="4"/>
      <c r="Y34" s="15"/>
      <c r="AB34" s="4"/>
    </row>
    <row r="35" spans="1:31" s="84" customFormat="1">
      <c r="A35" s="4"/>
      <c r="B35" s="92" t="s">
        <v>479</v>
      </c>
      <c r="D35" s="15"/>
      <c r="G35" s="4" t="s">
        <v>490</v>
      </c>
      <c r="V35" s="4"/>
      <c r="Y35" s="15"/>
      <c r="AB35" s="4"/>
    </row>
    <row r="36" spans="1:31" s="84" customFormat="1">
      <c r="A36" s="4"/>
      <c r="D36" s="15"/>
      <c r="G36" s="4" t="s">
        <v>491</v>
      </c>
      <c r="V36" s="4"/>
      <c r="Y36" s="15"/>
      <c r="AE36" s="15"/>
    </row>
    <row r="37" spans="1:31" s="84" customFormat="1">
      <c r="A37" s="4"/>
      <c r="D37" s="15"/>
      <c r="E37" s="90"/>
      <c r="G37" s="4" t="s">
        <v>481</v>
      </c>
    </row>
    <row r="38" spans="1:31" s="84" customFormat="1">
      <c r="A38" s="4"/>
      <c r="D38" s="15"/>
      <c r="P38" s="4"/>
      <c r="Q38" s="4"/>
      <c r="R38" s="4"/>
      <c r="S38" s="4"/>
      <c r="V38" s="15"/>
      <c r="W38" s="90"/>
    </row>
    <row r="39" spans="1:31" s="84" customFormat="1">
      <c r="A39" s="4" t="s">
        <v>489</v>
      </c>
      <c r="D39" s="15"/>
      <c r="P39" s="4"/>
      <c r="Q39" s="4"/>
      <c r="R39" s="4"/>
      <c r="S39" s="4"/>
      <c r="V39" s="15"/>
      <c r="W39" s="90"/>
    </row>
    <row r="40" spans="1:31" s="84" customFormat="1">
      <c r="A40" s="4"/>
      <c r="D40" s="15"/>
      <c r="P40" s="4"/>
      <c r="Q40" s="4"/>
      <c r="R40" s="4"/>
      <c r="S40" s="4"/>
      <c r="V40" s="15"/>
      <c r="W40" s="90"/>
    </row>
    <row r="41" spans="1:31" s="84" customFormat="1">
      <c r="A41" s="4"/>
      <c r="D41" s="15"/>
    </row>
    <row r="42" spans="1:31" s="84" customFormat="1">
      <c r="A42" s="4" t="s">
        <v>473</v>
      </c>
      <c r="D42" s="15"/>
    </row>
    <row r="43" spans="1:31" s="84" customFormat="1">
      <c r="D43" s="15"/>
    </row>
    <row r="44" spans="1:31" s="84" customFormat="1">
      <c r="A44" s="3" t="s">
        <v>440</v>
      </c>
      <c r="B44" s="4" t="s">
        <v>443</v>
      </c>
      <c r="D44" s="15"/>
    </row>
    <row r="45" spans="1:31" s="84" customFormat="1">
      <c r="A45" s="4"/>
      <c r="D45" s="15"/>
    </row>
    <row r="46" spans="1:31" s="84" customFormat="1">
      <c r="A46" s="4"/>
      <c r="D46" s="15"/>
      <c r="I46" s="57"/>
      <c r="L46" s="57"/>
    </row>
    <row r="47" spans="1:31" s="84" customFormat="1">
      <c r="A47" s="4"/>
    </row>
    <row r="48" spans="1:31" s="84" customFormat="1">
      <c r="A48" s="4"/>
    </row>
    <row r="49" spans="1:19" s="84" customFormat="1">
      <c r="A49" s="4"/>
      <c r="D49" s="4"/>
    </row>
    <row r="50" spans="1:19" s="84" customFormat="1">
      <c r="A50" s="4"/>
    </row>
    <row r="51" spans="1:19" s="84" customFormat="1">
      <c r="A51" s="4"/>
    </row>
    <row r="52" spans="1:19" s="84" customFormat="1">
      <c r="A52" s="4"/>
      <c r="D52" s="15"/>
    </row>
    <row r="53" spans="1:19" s="84" customFormat="1">
      <c r="A53" s="4"/>
    </row>
    <row r="54" spans="1:19" s="84" customFormat="1">
      <c r="A54" s="4"/>
      <c r="L54" s="57"/>
    </row>
    <row r="55" spans="1:19" s="84" customFormat="1">
      <c r="A55" s="4"/>
      <c r="D55" s="15"/>
      <c r="I55" s="57"/>
    </row>
    <row r="56" spans="1:19" s="84" customFormat="1">
      <c r="A56" s="4"/>
      <c r="D56" s="15"/>
    </row>
    <row r="57" spans="1:19" s="84" customFormat="1">
      <c r="A57" s="4"/>
      <c r="D57" s="15"/>
    </row>
    <row r="58" spans="1:19" s="84" customFormat="1">
      <c r="A58" s="4"/>
      <c r="D58" s="15"/>
    </row>
    <row r="59" spans="1:19" s="84" customFormat="1">
      <c r="A59" s="4" t="s">
        <v>506</v>
      </c>
      <c r="D59" s="15"/>
    </row>
    <row r="60" spans="1:19" s="84" customFormat="1">
      <c r="A60" s="4" t="s">
        <v>593</v>
      </c>
      <c r="D60" s="15"/>
    </row>
    <row r="61" spans="1:19" s="84" customFormat="1">
      <c r="A61" s="4" t="s">
        <v>507</v>
      </c>
      <c r="D61" s="15"/>
    </row>
    <row r="62" spans="1:19" s="84" customFormat="1">
      <c r="A62" s="4"/>
      <c r="D62" s="15"/>
    </row>
    <row r="63" spans="1:19" s="84" customFormat="1">
      <c r="A63" s="6" t="s">
        <v>594</v>
      </c>
      <c r="D63" s="15"/>
    </row>
    <row r="64" spans="1:19" s="83" customFormat="1">
      <c r="A64" s="4"/>
      <c r="D64" s="15"/>
      <c r="Q64" s="84"/>
      <c r="R64" s="84"/>
      <c r="S64" s="84"/>
    </row>
    <row r="65" spans="1:19" s="83" customFormat="1">
      <c r="A65" s="3" t="s">
        <v>444</v>
      </c>
      <c r="B65" s="4" t="s">
        <v>445</v>
      </c>
      <c r="D65" s="15"/>
      <c r="Q65" s="84"/>
      <c r="R65" s="84"/>
      <c r="S65" s="84"/>
    </row>
    <row r="66" spans="1:19" s="83" customFormat="1">
      <c r="A66" s="4"/>
      <c r="D66" s="15"/>
      <c r="Q66" s="84"/>
      <c r="R66" s="84"/>
      <c r="S66" s="84"/>
    </row>
    <row r="67" spans="1:19" s="83" customFormat="1">
      <c r="A67" s="2" t="s">
        <v>441</v>
      </c>
      <c r="B67" s="4" t="s">
        <v>442</v>
      </c>
      <c r="D67" s="15"/>
      <c r="Q67" s="84"/>
      <c r="R67" s="84"/>
      <c r="S67" s="84"/>
    </row>
    <row r="68" spans="1:19" s="83" customFormat="1">
      <c r="A68" s="4"/>
      <c r="D68" s="15"/>
      <c r="Q68" s="84"/>
      <c r="R68" s="84"/>
      <c r="S68" s="84"/>
    </row>
    <row r="69" spans="1:19" s="84" customFormat="1">
      <c r="A69" s="76"/>
      <c r="B69" s="76"/>
      <c r="C69" s="76"/>
      <c r="D69" s="76"/>
      <c r="E69" s="76"/>
    </row>
    <row r="70" spans="1:19" s="84" customFormat="1">
      <c r="A70" s="76"/>
      <c r="B70" s="76"/>
      <c r="C70" s="76"/>
      <c r="D70" s="76"/>
      <c r="E70" s="76"/>
      <c r="G70" s="4" t="s">
        <v>554</v>
      </c>
    </row>
    <row r="71" spans="1:19" s="84" customFormat="1">
      <c r="A71" s="76"/>
      <c r="B71" s="76"/>
      <c r="C71" s="76"/>
      <c r="D71" s="76"/>
      <c r="E71" s="76"/>
      <c r="G71" s="4"/>
    </row>
    <row r="72" spans="1:19" s="84" customFormat="1">
      <c r="A72" s="76"/>
      <c r="B72" s="76"/>
      <c r="C72" s="76"/>
      <c r="D72" s="76"/>
      <c r="E72" s="76"/>
      <c r="G72" s="4" t="s">
        <v>542</v>
      </c>
    </row>
    <row r="73" spans="1:19" s="84" customFormat="1">
      <c r="A73" s="76"/>
      <c r="B73" s="76"/>
      <c r="C73" s="76"/>
      <c r="D73" s="76"/>
      <c r="E73" s="76"/>
    </row>
    <row r="74" spans="1:19" s="84" customFormat="1">
      <c r="A74" s="76"/>
      <c r="B74" s="76"/>
      <c r="C74" s="76"/>
      <c r="D74" s="76"/>
      <c r="E74" s="76"/>
    </row>
    <row r="75" spans="1:19" s="84" customFormat="1">
      <c r="A75" s="76"/>
      <c r="B75" s="76"/>
      <c r="C75" s="76"/>
      <c r="D75" s="76"/>
      <c r="E75" s="76"/>
    </row>
    <row r="76" spans="1:19" s="84" customFormat="1">
      <c r="A76" s="76"/>
      <c r="B76" s="76"/>
      <c r="C76" s="76"/>
      <c r="D76" s="76"/>
      <c r="E76" s="76"/>
    </row>
    <row r="77" spans="1:19" s="84" customFormat="1">
      <c r="A77" s="76"/>
      <c r="B77" s="76"/>
      <c r="C77" s="76"/>
      <c r="D77" s="76"/>
      <c r="E77" s="76"/>
    </row>
    <row r="78" spans="1:19" s="84" customFormat="1">
      <c r="A78" s="76"/>
      <c r="B78" s="76"/>
      <c r="C78" s="76"/>
      <c r="D78" s="76"/>
      <c r="E78" s="76"/>
    </row>
    <row r="79" spans="1:19" s="83" customFormat="1">
      <c r="A79" s="76"/>
      <c r="B79" s="76"/>
      <c r="C79" s="76"/>
      <c r="D79" s="76"/>
      <c r="E79" s="76"/>
      <c r="Q79" s="84"/>
      <c r="R79" s="84"/>
      <c r="S79" s="84"/>
    </row>
    <row r="80" spans="1:19" s="83" customFormat="1">
      <c r="A80" s="76"/>
      <c r="B80" s="76"/>
      <c r="C80" s="76"/>
      <c r="D80" s="76"/>
      <c r="E80" s="76"/>
      <c r="Q80" s="84"/>
      <c r="R80" s="84"/>
      <c r="S80" s="84"/>
    </row>
    <row r="81" spans="1:19" s="83" customFormat="1">
      <c r="A81" s="76"/>
      <c r="B81" s="76"/>
      <c r="C81" s="76"/>
      <c r="D81" s="76"/>
      <c r="E81" s="76"/>
      <c r="Q81" s="84"/>
      <c r="R81" s="84"/>
      <c r="S81" s="84"/>
    </row>
    <row r="82" spans="1:19" s="83" customFormat="1">
      <c r="A82" s="76"/>
      <c r="B82" s="76"/>
      <c r="C82" s="76"/>
      <c r="D82" s="76"/>
      <c r="E82" s="76"/>
      <c r="Q82" s="84"/>
      <c r="R82" s="84"/>
      <c r="S82" s="84"/>
    </row>
    <row r="83" spans="1:19" s="83" customFormat="1">
      <c r="A83" s="76"/>
      <c r="B83" s="76"/>
      <c r="C83" s="76"/>
      <c r="D83" s="76"/>
      <c r="E83" s="76"/>
      <c r="Q83" s="84"/>
      <c r="R83" s="84"/>
      <c r="S83" s="84"/>
    </row>
    <row r="84" spans="1:19" s="83" customFormat="1">
      <c r="A84" s="76"/>
      <c r="B84" s="76"/>
      <c r="C84" s="76"/>
      <c r="D84" s="76"/>
      <c r="E84" s="76"/>
      <c r="Q84" s="84"/>
      <c r="R84" s="84"/>
      <c r="S84" s="84"/>
    </row>
    <row r="85" spans="1:19" s="83" customFormat="1">
      <c r="A85" s="76"/>
      <c r="B85" s="76"/>
      <c r="C85" s="76"/>
      <c r="D85" s="76"/>
      <c r="E85" s="76"/>
      <c r="Q85" s="84"/>
      <c r="R85" s="84"/>
      <c r="S85" s="84"/>
    </row>
    <row r="86" spans="1:19" s="83" customFormat="1" ht="17.399999999999999">
      <c r="A86" s="76"/>
      <c r="B86" s="76"/>
      <c r="C86" s="76"/>
      <c r="D86" s="76"/>
      <c r="E86" s="76"/>
      <c r="G86" s="86"/>
      <c r="Q86" s="84"/>
      <c r="R86" s="84"/>
      <c r="S86" s="84"/>
    </row>
    <row r="87" spans="1:19" s="83" customFormat="1">
      <c r="A87" s="76"/>
      <c r="B87" s="76"/>
      <c r="C87" s="76"/>
      <c r="D87" s="76"/>
      <c r="E87" s="76"/>
      <c r="Q87" s="84"/>
      <c r="R87" s="84"/>
      <c r="S87" s="84"/>
    </row>
    <row r="88" spans="1:19" s="84" customFormat="1"/>
    <row r="89" spans="1:19" s="84" customFormat="1"/>
    <row r="90" spans="1:19" s="83" customFormat="1">
      <c r="A90" s="6" t="s">
        <v>476</v>
      </c>
      <c r="D90" s="15"/>
      <c r="H90" s="87"/>
      <c r="Q90" s="84"/>
      <c r="R90" s="84"/>
      <c r="S90" s="84"/>
    </row>
    <row r="91" spans="1:19" s="83" customFormat="1">
      <c r="A91" s="84"/>
      <c r="B91" s="84"/>
      <c r="D91" s="15"/>
      <c r="H91"/>
      <c r="Q91" s="84"/>
      <c r="R91" s="84"/>
      <c r="S91" s="84"/>
    </row>
    <row r="92" spans="1:19" s="83" customFormat="1" ht="17.399999999999999">
      <c r="A92" s="4" t="s">
        <v>470</v>
      </c>
      <c r="B92" s="84"/>
      <c r="D92" s="15"/>
      <c r="H92" s="86"/>
      <c r="Q92" s="84"/>
      <c r="R92" s="84"/>
      <c r="S92" s="84"/>
    </row>
    <row r="93" spans="1:19" s="83" customFormat="1">
      <c r="A93" s="4" t="s">
        <v>471</v>
      </c>
      <c r="B93" s="84"/>
      <c r="H93" s="87"/>
      <c r="Q93" s="84"/>
      <c r="R93" s="84"/>
      <c r="S93" s="84"/>
    </row>
    <row r="94" spans="1:19" s="83" customFormat="1">
      <c r="A94" s="84"/>
      <c r="B94" s="84"/>
      <c r="H94"/>
      <c r="Q94" s="84"/>
      <c r="R94" s="84"/>
      <c r="S94" s="84"/>
    </row>
    <row r="95" spans="1:19" s="84" customFormat="1">
      <c r="A95" s="3" t="s">
        <v>430</v>
      </c>
      <c r="B95" s="4" t="s">
        <v>431</v>
      </c>
    </row>
    <row r="96" spans="1:19" s="84" customFormat="1"/>
    <row r="97" spans="1:19" s="84" customFormat="1">
      <c r="A97" s="4" t="s">
        <v>495</v>
      </c>
    </row>
    <row r="98" spans="1:19" s="84" customFormat="1">
      <c r="A98" s="4" t="s">
        <v>496</v>
      </c>
    </row>
    <row r="99" spans="1:19" s="83" customFormat="1" ht="17.399999999999999">
      <c r="H99" s="86"/>
      <c r="Q99" s="84"/>
      <c r="R99" s="84"/>
      <c r="S99" s="84"/>
    </row>
    <row r="100" spans="1:19" s="71" customFormat="1">
      <c r="C100"/>
      <c r="D100" s="70"/>
    </row>
    <row r="101" spans="1:19">
      <c r="A101" s="6" t="s">
        <v>474</v>
      </c>
      <c r="B101" s="4"/>
    </row>
    <row r="102" spans="1:19" s="84" customFormat="1">
      <c r="A102" s="6"/>
      <c r="B102" s="4"/>
    </row>
    <row r="103" spans="1:19">
      <c r="A103" s="4" t="s">
        <v>509</v>
      </c>
    </row>
    <row r="104" spans="1:19" s="84" customFormat="1">
      <c r="A104" s="4"/>
    </row>
    <row r="105" spans="1:19" s="84" customFormat="1">
      <c r="A105" s="4" t="s">
        <v>515</v>
      </c>
    </row>
    <row r="106" spans="1:19" s="84" customFormat="1">
      <c r="A106" s="4"/>
    </row>
    <row r="107" spans="1:19" s="84" customFormat="1">
      <c r="A107" s="4" t="s">
        <v>510</v>
      </c>
    </row>
    <row r="108" spans="1:19" s="84" customFormat="1">
      <c r="A108" s="4" t="s">
        <v>508</v>
      </c>
    </row>
    <row r="109" spans="1:19" s="84" customFormat="1">
      <c r="A109" s="4" t="s">
        <v>511</v>
      </c>
    </row>
    <row r="110" spans="1:19" s="84" customFormat="1">
      <c r="A110" s="4" t="s">
        <v>512</v>
      </c>
    </row>
    <row r="111" spans="1:19" s="84" customFormat="1">
      <c r="A111" s="4" t="s">
        <v>595</v>
      </c>
    </row>
    <row r="112" spans="1:19" s="84" customFormat="1">
      <c r="A112" s="4"/>
    </row>
    <row r="113" spans="1:19" s="84" customFormat="1">
      <c r="A113" s="4" t="s">
        <v>516</v>
      </c>
    </row>
    <row r="114" spans="1:19" s="84" customFormat="1">
      <c r="A114" s="4" t="s">
        <v>596</v>
      </c>
    </row>
    <row r="115" spans="1:19" s="84" customFormat="1">
      <c r="A115" s="4" t="s">
        <v>513</v>
      </c>
    </row>
    <row r="116" spans="1:19" s="84" customFormat="1">
      <c r="A116" s="4" t="s">
        <v>514</v>
      </c>
    </row>
    <row r="118" spans="1:19" s="76" customFormat="1">
      <c r="A118" s="6" t="s">
        <v>475</v>
      </c>
      <c r="Q118" s="84"/>
      <c r="R118" s="84"/>
      <c r="S118" s="84"/>
    </row>
    <row r="119" spans="1:19" s="84" customFormat="1">
      <c r="A119" s="6"/>
    </row>
    <row r="120" spans="1:19" s="84" customFormat="1">
      <c r="A120" s="4" t="s">
        <v>517</v>
      </c>
    </row>
    <row r="121" spans="1:19" s="84" customFormat="1">
      <c r="A121" s="4" t="s">
        <v>524</v>
      </c>
    </row>
    <row r="122" spans="1:19" s="84" customFormat="1">
      <c r="A122" s="4"/>
    </row>
    <row r="123" spans="1:19" s="84" customFormat="1" ht="15.6">
      <c r="A123" s="4" t="s">
        <v>520</v>
      </c>
      <c r="E123" s="4" t="s">
        <v>532</v>
      </c>
      <c r="F123" s="4"/>
      <c r="G123" s="4" t="s">
        <v>519</v>
      </c>
      <c r="H123" s="4"/>
    </row>
    <row r="124" spans="1:19" s="84" customFormat="1">
      <c r="A124" s="4" t="s">
        <v>521</v>
      </c>
      <c r="E124" s="4"/>
      <c r="J124" s="4"/>
    </row>
    <row r="125" spans="1:19" s="84" customFormat="1"/>
    <row r="126" spans="1:19" s="84" customFormat="1"/>
    <row r="127" spans="1:19" s="84" customFormat="1"/>
    <row r="128" spans="1:19" s="84" customFormat="1"/>
    <row r="129" spans="1:10" s="84" customFormat="1"/>
    <row r="130" spans="1:10" s="84" customFormat="1"/>
    <row r="131" spans="1:10" s="84" customFormat="1">
      <c r="B131" s="14"/>
      <c r="H131" s="14"/>
      <c r="I131" s="4" t="s">
        <v>529</v>
      </c>
    </row>
    <row r="132" spans="1:10" s="84" customFormat="1" ht="15.6">
      <c r="C132" s="4" t="s">
        <v>531</v>
      </c>
      <c r="D132" s="4"/>
      <c r="E132" s="4" t="s">
        <v>518</v>
      </c>
      <c r="F132" s="4"/>
      <c r="I132" s="4" t="s">
        <v>530</v>
      </c>
    </row>
    <row r="133" spans="1:10" s="84" customFormat="1">
      <c r="C133" s="4"/>
      <c r="D133" s="4"/>
      <c r="E133" s="4"/>
      <c r="F133" s="4"/>
    </row>
    <row r="134" spans="1:10" s="84" customFormat="1">
      <c r="A134" s="4" t="s">
        <v>522</v>
      </c>
      <c r="C134" s="4"/>
      <c r="D134" s="4"/>
      <c r="E134" s="4"/>
      <c r="F134" s="4"/>
    </row>
    <row r="135" spans="1:10" s="84" customFormat="1">
      <c r="A135" s="4" t="s">
        <v>523</v>
      </c>
      <c r="C135" s="4"/>
      <c r="D135" s="4"/>
      <c r="E135" s="4"/>
      <c r="F135" s="4"/>
    </row>
    <row r="136" spans="1:10" s="84" customFormat="1">
      <c r="C136" s="4"/>
      <c r="D136" s="4"/>
      <c r="E136" s="4"/>
      <c r="F136" s="4"/>
    </row>
    <row r="137" spans="1:10" s="84" customFormat="1">
      <c r="A137" s="4" t="s">
        <v>525</v>
      </c>
      <c r="C137" s="4"/>
      <c r="D137" s="4"/>
      <c r="E137" s="4"/>
      <c r="F137" s="4"/>
    </row>
    <row r="138" spans="1:10" s="84" customFormat="1">
      <c r="A138" s="4"/>
      <c r="C138" s="4"/>
      <c r="D138" s="4"/>
      <c r="E138" s="4"/>
      <c r="F138" s="4"/>
    </row>
    <row r="139" spans="1:10" s="84" customFormat="1" ht="16.8">
      <c r="A139" s="4" t="s">
        <v>526</v>
      </c>
      <c r="C139" s="4" t="s">
        <v>528</v>
      </c>
      <c r="D139" s="4"/>
      <c r="E139" s="18" t="s">
        <v>534</v>
      </c>
      <c r="F139" s="4" t="s">
        <v>536</v>
      </c>
      <c r="H139" s="18" t="s">
        <v>537</v>
      </c>
      <c r="J139" s="4"/>
    </row>
    <row r="140" spans="1:10" s="84" customFormat="1">
      <c r="A140" s="4"/>
      <c r="C140" s="4"/>
      <c r="D140" s="4"/>
      <c r="E140" s="4"/>
      <c r="F140" s="4"/>
    </row>
    <row r="141" spans="1:10" s="84" customFormat="1" ht="16.8">
      <c r="A141" s="4" t="s">
        <v>527</v>
      </c>
      <c r="C141" s="4" t="s">
        <v>533</v>
      </c>
      <c r="D141" s="4"/>
      <c r="E141" s="18" t="s">
        <v>534</v>
      </c>
      <c r="F141" s="4" t="s">
        <v>535</v>
      </c>
      <c r="H141" s="8" t="s">
        <v>538</v>
      </c>
    </row>
    <row r="142" spans="1:10" s="84" customFormat="1">
      <c r="C142" s="4"/>
      <c r="D142" s="4"/>
      <c r="E142" s="4"/>
      <c r="F142" s="4"/>
    </row>
    <row r="143" spans="1:10" s="84" customFormat="1">
      <c r="A143" s="4" t="s">
        <v>539</v>
      </c>
      <c r="C143" s="4"/>
      <c r="D143" s="4"/>
      <c r="E143" s="4"/>
      <c r="F143" s="4"/>
    </row>
    <row r="144" spans="1:10" s="84" customFormat="1">
      <c r="A144" s="4" t="s">
        <v>540</v>
      </c>
      <c r="C144" s="4"/>
      <c r="D144" s="4"/>
      <c r="E144" s="4"/>
      <c r="F144" s="4"/>
    </row>
    <row r="145" spans="1:19" s="84" customFormat="1">
      <c r="A145" s="4"/>
      <c r="C145" s="4"/>
      <c r="D145" s="4"/>
      <c r="E145" s="4"/>
      <c r="F145" s="4"/>
    </row>
    <row r="146" spans="1:19" s="84" customFormat="1">
      <c r="A146" s="4" t="s">
        <v>556</v>
      </c>
      <c r="C146" s="4"/>
      <c r="D146" s="4"/>
      <c r="E146" s="4"/>
      <c r="F146" s="4"/>
    </row>
    <row r="147" spans="1:19" s="84" customFormat="1">
      <c r="A147" s="4" t="s">
        <v>541</v>
      </c>
      <c r="C147" s="4"/>
      <c r="D147" s="4"/>
      <c r="E147" s="4"/>
      <c r="F147" s="4"/>
    </row>
    <row r="148" spans="1:19" s="85" customFormat="1">
      <c r="A148" s="4" t="s">
        <v>557</v>
      </c>
      <c r="C148" s="4"/>
      <c r="D148" s="4"/>
      <c r="E148" s="4"/>
      <c r="F148" s="4"/>
    </row>
    <row r="149" spans="1:19" s="84" customFormat="1">
      <c r="A149" s="4"/>
      <c r="C149" s="4"/>
      <c r="D149" s="4"/>
      <c r="E149" s="4"/>
      <c r="F149" s="4"/>
    </row>
    <row r="150" spans="1:19" s="76" customFormat="1">
      <c r="A150" s="4" t="s">
        <v>597</v>
      </c>
      <c r="B150" s="84"/>
      <c r="Q150" s="84"/>
      <c r="R150" s="84"/>
      <c r="S150" s="84"/>
    </row>
    <row r="151" spans="1:19" s="76" customFormat="1">
      <c r="A151" s="83"/>
      <c r="B151" s="83"/>
      <c r="Q151" s="84"/>
      <c r="R151" s="84"/>
      <c r="S151" s="84"/>
    </row>
    <row r="152" spans="1:19" s="76" customFormat="1">
      <c r="A152" s="2" t="s">
        <v>0</v>
      </c>
      <c r="B152" s="4" t="s">
        <v>451</v>
      </c>
      <c r="Q152" s="84"/>
      <c r="R152" s="84"/>
      <c r="S152" s="84"/>
    </row>
    <row r="153" spans="1:19" s="76" customFormat="1">
      <c r="Q153" s="84"/>
      <c r="R153" s="84"/>
      <c r="S153" s="84"/>
    </row>
    <row r="154" spans="1:19" s="76" customFormat="1">
      <c r="A154" s="3" t="s">
        <v>1</v>
      </c>
      <c r="B154" s="4" t="s">
        <v>465</v>
      </c>
      <c r="Q154" s="84"/>
      <c r="R154" s="84"/>
      <c r="S154" s="84"/>
    </row>
    <row r="155" spans="1:19" s="76" customFormat="1">
      <c r="A155" s="83"/>
      <c r="B155" s="83"/>
      <c r="Q155" s="84"/>
      <c r="R155" s="84"/>
      <c r="S155" s="84"/>
    </row>
    <row r="156" spans="1:19" s="76" customFormat="1">
      <c r="Q156" s="84"/>
      <c r="R156" s="84"/>
      <c r="S156" s="84"/>
    </row>
    <row r="157" spans="1:19" s="76" customFormat="1">
      <c r="A157" s="6" t="s">
        <v>357</v>
      </c>
      <c r="B157"/>
      <c r="C157"/>
      <c r="D157"/>
      <c r="E157"/>
      <c r="F157"/>
      <c r="G157"/>
      <c r="H157"/>
      <c r="I157"/>
      <c r="J157"/>
      <c r="K157"/>
      <c r="Q157" s="84"/>
      <c r="R157" s="84"/>
      <c r="S157" s="84"/>
    </row>
    <row r="158" spans="1:19" s="76" customFormat="1">
      <c r="A158"/>
      <c r="B158"/>
      <c r="C158"/>
      <c r="D158"/>
      <c r="E158"/>
      <c r="F158"/>
      <c r="G158"/>
      <c r="H158"/>
      <c r="I158"/>
      <c r="J158"/>
      <c r="K158"/>
      <c r="Q158" s="84"/>
      <c r="R158" s="84"/>
      <c r="S158" s="84"/>
    </row>
    <row r="159" spans="1:19">
      <c r="F159" s="57"/>
    </row>
    <row r="166" spans="1:1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</row>
    <row r="167" spans="1:1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</row>
    <row r="168" spans="1:1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</row>
    <row r="169" spans="1:1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</row>
    <row r="170" spans="1:11">
      <c r="A170" s="4" t="s">
        <v>360</v>
      </c>
      <c r="B170" s="55"/>
      <c r="C170" s="55"/>
      <c r="D170" s="55"/>
      <c r="E170" s="55"/>
      <c r="F170" s="55"/>
      <c r="G170" s="4" t="s">
        <v>404</v>
      </c>
      <c r="H170" s="4"/>
      <c r="I170" s="55"/>
      <c r="J170" s="55"/>
      <c r="K170" s="55"/>
    </row>
    <row r="171" spans="1:1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</row>
    <row r="172" spans="1:11">
      <c r="A172" s="55"/>
      <c r="B172" s="57"/>
      <c r="H172" s="57"/>
    </row>
    <row r="173" spans="1:11">
      <c r="A173" s="55"/>
    </row>
    <row r="174" spans="1:11">
      <c r="A174" s="55"/>
    </row>
    <row r="175" spans="1:1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</row>
    <row r="176" spans="1:1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</row>
    <row r="177" spans="1:1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</row>
    <row r="178" spans="1:1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</row>
    <row r="179" spans="1:1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</row>
    <row r="180" spans="1:1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</row>
    <row r="181" spans="1:1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</row>
    <row r="182" spans="1:1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</row>
    <row r="183" spans="1:11">
      <c r="A183" s="76"/>
      <c r="B183" s="68" t="s">
        <v>405</v>
      </c>
      <c r="C183" s="76"/>
      <c r="D183" s="76"/>
      <c r="E183" s="76"/>
      <c r="F183" s="76"/>
      <c r="G183" s="76"/>
      <c r="H183" s="76"/>
      <c r="I183" s="76"/>
      <c r="J183" s="76"/>
      <c r="K183" s="76"/>
    </row>
    <row r="185" spans="1:11">
      <c r="A185" s="4" t="s">
        <v>543</v>
      </c>
    </row>
    <row r="186" spans="1:11" s="84" customFormat="1">
      <c r="A186" s="4" t="s">
        <v>558</v>
      </c>
    </row>
    <row r="187" spans="1:11">
      <c r="A187" s="4"/>
    </row>
    <row r="188" spans="1:11">
      <c r="A188" s="4" t="s">
        <v>559</v>
      </c>
    </row>
  </sheetData>
  <hyperlinks>
    <hyperlink ref="A152" r:id="rId1"/>
    <hyperlink ref="A154" r:id="rId2"/>
    <hyperlink ref="A10" r:id="rId3"/>
    <hyperlink ref="A95" r:id="rId4"/>
    <hyperlink ref="A67" r:id="rId5"/>
    <hyperlink ref="A44" r:id="rId6"/>
    <hyperlink ref="A8" r:id="rId7"/>
    <hyperlink ref="A12" r:id="rId8"/>
    <hyperlink ref="A6" r:id="rId9"/>
    <hyperlink ref="A65" r:id="rId10"/>
  </hyperlinks>
  <pageMargins left="0.7" right="0.7" top="0.75" bottom="0.75" header="0.3" footer="0.3"/>
  <pageSetup paperSize="9" orientation="portrait" verticalDpi="0" r:id="rId11"/>
  <drawing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Werkbladen</vt:lpstr>
      </vt:variant>
      <vt:variant>
        <vt:i4>7</vt:i4>
      </vt:variant>
    </vt:vector>
  </HeadingPairs>
  <TitlesOfParts>
    <vt:vector size="7" baseType="lpstr">
      <vt:lpstr>KB</vt:lpstr>
      <vt:lpstr>ECBH</vt:lpstr>
      <vt:lpstr>CS</vt:lpstr>
      <vt:lpstr>ECBV</vt:lpstr>
      <vt:lpstr>G&amp;P</vt:lpstr>
      <vt:lpstr>COR</vt:lpstr>
      <vt:lpstr>P&amp;N</vt:lpstr>
    </vt:vector>
  </TitlesOfParts>
  <Company>Prive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</dc:creator>
  <cp:lastModifiedBy>Admin</cp:lastModifiedBy>
  <dcterms:created xsi:type="dcterms:W3CDTF">2009-11-01T12:19:27Z</dcterms:created>
  <dcterms:modified xsi:type="dcterms:W3CDTF">2012-09-18T19:09:53Z</dcterms:modified>
</cp:coreProperties>
</file>